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/>
  <xr:revisionPtr revIDLastSave="0" documentId="13_ncr:1_{6EF179EB-249F-4E56-8721-2323AC8E031D}" xr6:coauthVersionLast="36" xr6:coauthVersionMax="47" xr10:uidLastSave="{00000000-0000-0000-0000-000000000000}"/>
  <bookViews>
    <workbookView xWindow="0" yWindow="0" windowWidth="23040" windowHeight="9060" activeTab="4" xr2:uid="{00000000-000D-0000-FFFF-FFFF00000000}"/>
  </bookViews>
  <sheets>
    <sheet name="Menu base de données" sheetId="1" r:id="rId1"/>
    <sheet name="Menu déroulant 1" sheetId="5" r:id="rId2"/>
    <sheet name="BDD1 monographie" sheetId="2" r:id="rId3"/>
    <sheet name="Trame résultats" sheetId="9" r:id="rId4"/>
    <sheet name="BDD2 Monographie" sheetId="4" r:id="rId5"/>
    <sheet name="Note explicative" sheetId="7" r:id="rId6"/>
    <sheet name="Menu déroulant 2" sheetId="6" r:id="rId7"/>
    <sheet name="Tableau de bord" sheetId="3" r:id="rId8"/>
  </sheets>
  <externalReferences>
    <externalReference r:id="rId9"/>
    <externalReference r:id="rId10"/>
    <externalReference r:id="rId11"/>
  </externalReferences>
  <definedNames>
    <definedName name="_xlnm._FilterDatabase" localSheetId="2" hidden="1">'BDD1 monographie'!$A$1:$C$30</definedName>
    <definedName name="_xlnm._FilterDatabase" localSheetId="4" hidden="1">'BDD2 Monographie'!$A$1:$AF$2467</definedName>
    <definedName name="Appartenence">'Menu déroulant 2'!$F$3:$F$5</definedName>
    <definedName name="B">'[1]Menu déroulant 2'!$F$3:$F$5</definedName>
    <definedName name="Boite">'Menu déroulant 1'!$D$3:$D$4</definedName>
    <definedName name="DS">'Menu déroulant 1'!$B$3:$B$7</definedName>
    <definedName name="DS_1">'[2]Menu déroulant 1'!$B$3:$B$7</definedName>
    <definedName name="Materiel">'Menu déroulant 1'!$E$3:$E$4</definedName>
    <definedName name="Membre__COSA">'Menu déroulant 2'!$A$3:$A$4</definedName>
    <definedName name="Membre_GASC">'Menu déroulant 1'!#REF!</definedName>
    <definedName name="Membre_GMC">'Menu déroulant 1'!#REF!</definedName>
    <definedName name="Membre_RSC">'Menu déroulant 1'!#REF!</definedName>
    <definedName name="NDA">'[3]Menu déroulant 2'!$E$3:$E$4</definedName>
    <definedName name="PS">'Menu déroulant 1'!$A$3:$A$5</definedName>
    <definedName name="Sexe">'Menu déroulant 2'!$E$3:$E$4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5" i="2"/>
  <c r="F14" i="2"/>
  <c r="F13" i="2"/>
  <c r="F12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C2" i="9" l="1"/>
  <c r="C57" i="9" l="1"/>
  <c r="C60" i="9"/>
  <c r="B69" i="9" l="1"/>
  <c r="C69" i="9"/>
  <c r="B10" i="9"/>
  <c r="C159" i="9" l="1"/>
  <c r="B159" i="9" l="1"/>
  <c r="B2" i="9" l="1"/>
  <c r="C43" i="9" l="1"/>
  <c r="C42" i="9"/>
  <c r="C37" i="9" l="1"/>
  <c r="C36" i="9"/>
  <c r="C35" i="9"/>
  <c r="C34" i="9"/>
  <c r="F2" i="2" l="1"/>
  <c r="B203" i="9"/>
  <c r="D203" i="9" l="1"/>
  <c r="C203" i="9"/>
  <c r="D181" i="9"/>
  <c r="B181" i="9"/>
  <c r="G181" i="9" l="1"/>
  <c r="F181" i="9"/>
  <c r="E181" i="9"/>
  <c r="C181" i="9"/>
  <c r="B233" i="9" l="1"/>
  <c r="B232" i="9"/>
  <c r="B231" i="9"/>
  <c r="B230" i="9"/>
  <c r="B229" i="9"/>
  <c r="B228" i="9"/>
  <c r="B227" i="9"/>
  <c r="B225" i="9"/>
  <c r="C59" i="9"/>
  <c r="B226" i="9"/>
  <c r="C61" i="9" l="1"/>
  <c r="C62" i="9"/>
  <c r="C58" i="9"/>
  <c r="C138" i="9" l="1"/>
  <c r="B138" i="9"/>
  <c r="C116" i="9" l="1"/>
  <c r="B116" i="9"/>
  <c r="C92" i="9"/>
  <c r="C56" i="9" l="1"/>
  <c r="B52" i="9"/>
  <c r="B51" i="9"/>
  <c r="B50" i="9"/>
  <c r="B49" i="9"/>
  <c r="B48" i="9"/>
  <c r="B47" i="9"/>
  <c r="B92" i="9" l="1"/>
  <c r="B31" i="9"/>
  <c r="C31" i="9" l="1"/>
  <c r="C10" i="9" l="1"/>
</calcChain>
</file>

<file path=xl/sharedStrings.xml><?xml version="1.0" encoding="utf-8"?>
<sst xmlns="http://schemas.openxmlformats.org/spreadsheetml/2006/main" count="530" uniqueCount="374">
  <si>
    <t>Catégorie de variable</t>
  </si>
  <si>
    <t>Variables</t>
  </si>
  <si>
    <t>Menu déroulant OUI/NON</t>
  </si>
  <si>
    <t>Eléments du menu déroulant</t>
  </si>
  <si>
    <t>Source de collecte initiale</t>
  </si>
  <si>
    <t>Source de collecte à long terme</t>
  </si>
  <si>
    <t xml:space="preserve">Représentation graphique </t>
  </si>
  <si>
    <t xml:space="preserve">Renseignements généraux du RSC </t>
  </si>
  <si>
    <t>Province sanitaire         </t>
  </si>
  <si>
    <t>OUI</t>
  </si>
  <si>
    <t>mapping CDS à réseau</t>
  </si>
  <si>
    <t>CDS</t>
  </si>
  <si>
    <t>District sanitaire         </t>
  </si>
  <si>
    <t>Date de création        </t>
  </si>
  <si>
    <t xml:space="preserve">CDS </t>
  </si>
  <si>
    <t>Nom du CDS</t>
  </si>
  <si>
    <t>Statut du CDS       </t>
  </si>
  <si>
    <t xml:space="preserve">Population de l’aire de responsabilité du CDS </t>
  </si>
  <si>
    <t>NON</t>
  </si>
  <si>
    <t xml:space="preserve">Population-jeunes et adolescents de 10-24 ans </t>
  </si>
  <si>
    <t>Nombre de collines de l’aire de responsabilité du CDS </t>
  </si>
  <si>
    <t>Noms des collines de l’aire de responsabilité du CDS</t>
  </si>
  <si>
    <t>Nombre d'écoles fondamentales et post-fondamentales de l'AR du CDS </t>
  </si>
  <si>
    <t>CJ fonctionnel dans AR</t>
  </si>
  <si>
    <t>Personnel du CDS</t>
  </si>
  <si>
    <t>Nb par catégorie professionnelle (médicale, paramédicale, personnel d'appui)</t>
  </si>
  <si>
    <t>Profil de Ressources Humaines du Burundi 2011, observatoire national des RH au Burundi</t>
  </si>
  <si>
    <t>Qualifié : nb</t>
  </si>
  <si>
    <t>Formés SSRAJ : nb</t>
  </si>
  <si>
    <t xml:space="preserve">BDD </t>
  </si>
  <si>
    <t>Formés VSBG : nb</t>
  </si>
  <si>
    <t xml:space="preserve">Matériel et équipement disponible </t>
  </si>
  <si>
    <t>Source d'énergie</t>
  </si>
  <si>
    <t>mapping à réseau</t>
  </si>
  <si>
    <t>Mobilier</t>
  </si>
  <si>
    <t xml:space="preserve">Equipement électronique </t>
  </si>
  <si>
    <t>Supports IEC</t>
  </si>
  <si>
    <t>Matériel TIC</t>
  </si>
  <si>
    <t>Matériel ludique</t>
  </si>
  <si>
    <t>Espaces exploitables pour activités attractives</t>
  </si>
  <si>
    <t>Services SSRAJ disponibles (PF, CDV, PTME, ARV, T3 IST)</t>
  </si>
  <si>
    <t>Offre MCM</t>
  </si>
  <si>
    <t>Canaux existants pour recueillir les avis des utilisateurs des services </t>
  </si>
  <si>
    <t>COSA</t>
  </si>
  <si>
    <t>Composition du COSA</t>
  </si>
  <si>
    <t>Pierre Claver KAYIRO+ESP</t>
  </si>
  <si>
    <t>Nombre des membres du comité </t>
  </si>
  <si>
    <t>Représentativité : par sexe, par tranches d'âge (10-24 ; 10-14; 15-19; 20-24; 25-29; plus de 30)</t>
  </si>
  <si>
    <t xml:space="preserve">Profil détaillé des membres du comité : Nom Prénom, Age, Sexe, Affiliation (école, CDS, Centre Jeune…etc.), si appartenance à groupe vulnérable (Batwa, PVH,…etc.) </t>
  </si>
  <si>
    <t>GASC</t>
  </si>
  <si>
    <t xml:space="preserve">Profil détaillé des membres du comité : Nom Prénom, Age, Sexe, Affiliation (école, CDS, Centre Jeune…etc.) </t>
  </si>
  <si>
    <t xml:space="preserve">RSC </t>
  </si>
  <si>
    <t>Acteurs</t>
  </si>
  <si>
    <t>Nb d’acteurs liés au réseau (institutions publiques, privées, associations, groupements…etc.)</t>
  </si>
  <si>
    <t>Comité du réseau</t>
  </si>
  <si>
    <t>Catégorie des acteurs (attention, catégories dans la BDD des comités est à corriger) </t>
  </si>
  <si>
    <t>Ecoles (nombre, noms, statut, nb de classes à partir de 5ème année, effectif total d'élèves), CDS, Centre jeune (nombre, noms), CDFC (nom du représentant)), Asso jeunes (nombre, noms), Admin locale (titre/poste, nom), Asso femmes dont GMC (nombre, noms), Eglise (nombre, noms)</t>
  </si>
  <si>
    <t xml:space="preserve"> </t>
  </si>
  <si>
    <t>GMC</t>
  </si>
  <si>
    <t>Nom du GMC</t>
  </si>
  <si>
    <t>Effectif des membres du GMC</t>
  </si>
  <si>
    <t>Effectif des membres formées</t>
  </si>
  <si>
    <t>Reconnaissance au niveau de la commune</t>
  </si>
  <si>
    <t>Composition par tranche d’âge</t>
  </si>
  <si>
    <t>Profil détaillé des membres du comité : nom et prénom, âge, niveau de scolarisation, profession, colline de résidence</t>
  </si>
  <si>
    <t>Comité de Réseau</t>
  </si>
  <si>
    <t>Nb des membres du comité </t>
  </si>
  <si>
    <t>Représentativité : par sexe, par tranches d'âge (10-24; 10-14; 15-19; 20-24; 25-29; plus de 30)</t>
  </si>
  <si>
    <t xml:space="preserve">Outils de communication </t>
  </si>
  <si>
    <t>Supports/canevas utilisés</t>
  </si>
  <si>
    <t>Canaux</t>
  </si>
  <si>
    <t>Cahier des charges disponible avec description des tâches des membres actifs du RSC</t>
  </si>
  <si>
    <t>Force principale du RSC </t>
  </si>
  <si>
    <t xml:space="preserve">Faiblesse principale du RSC  </t>
  </si>
  <si>
    <t>PS</t>
  </si>
  <si>
    <t>DS</t>
  </si>
  <si>
    <t xml:space="preserve">Connexion </t>
  </si>
  <si>
    <t>Boite</t>
  </si>
  <si>
    <t>Materiel</t>
  </si>
  <si>
    <t>Statut du CDS</t>
  </si>
  <si>
    <t>Affiche</t>
  </si>
  <si>
    <t>GITEGA</t>
  </si>
  <si>
    <t>Flash modem</t>
  </si>
  <si>
    <t>Oui</t>
  </si>
  <si>
    <t>Associatif</t>
  </si>
  <si>
    <t>MURAMVYA</t>
  </si>
  <si>
    <t>KIBUMBU</t>
  </si>
  <si>
    <t>WI-FI</t>
  </si>
  <si>
    <t>Non</t>
  </si>
  <si>
    <t>Public</t>
  </si>
  <si>
    <t>MWARO</t>
  </si>
  <si>
    <t>FOTA</t>
  </si>
  <si>
    <t>Aucune</t>
  </si>
  <si>
    <t>Privé</t>
  </si>
  <si>
    <t>Confessionnel</t>
  </si>
  <si>
    <t>KIGANDA</t>
  </si>
  <si>
    <t>P S</t>
  </si>
  <si>
    <t>Population dans l'AR du CDS</t>
  </si>
  <si>
    <t>Population jeunes et adolescents(10-24 ans)</t>
  </si>
  <si>
    <t>Nb de collines de l’AR du CDS </t>
  </si>
  <si>
    <t>Nb de sous colline de l'AR du CDS</t>
  </si>
  <si>
    <t>Nb total personnel du CDS</t>
  </si>
  <si>
    <t>Nb personnel médical</t>
  </si>
  <si>
    <t>Nb prestataires de soins paramédicaux</t>
  </si>
  <si>
    <t xml:space="preserve">Nb personnel d'appui </t>
  </si>
  <si>
    <t xml:space="preserve">Nb autre personnel qualifié </t>
  </si>
  <si>
    <t xml:space="preserve">Nb personnel formé SSRAJ </t>
  </si>
  <si>
    <r>
      <t xml:space="preserve">Nb personnel formé sur la </t>
    </r>
    <r>
      <rPr>
        <sz val="11"/>
        <color theme="3"/>
        <rFont val="Calibri"/>
        <family val="2"/>
        <scheme val="minor"/>
      </rPr>
      <t xml:space="preserve">PEC integrée des VSBG </t>
    </r>
  </si>
  <si>
    <r>
      <rPr>
        <sz val="11"/>
        <color theme="3"/>
        <rFont val="Calibri"/>
        <family val="2"/>
        <scheme val="minor"/>
      </rPr>
      <t>Principale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source d'énergie du CDS</t>
    </r>
  </si>
  <si>
    <t xml:space="preserve">Nb poste TV et accessoire bien fixé sur un mur ou protégé dans une armoire ouvrable </t>
  </si>
  <si>
    <t>Affiches SSR</t>
  </si>
  <si>
    <t>Dépliants SSR</t>
  </si>
  <si>
    <t>Manuel de formation SSR</t>
  </si>
  <si>
    <t>Guide des pairs éducateurs SSRAJ</t>
  </si>
  <si>
    <t>Boite à image SSR</t>
  </si>
  <si>
    <t>Compétences à la vie courante</t>
  </si>
  <si>
    <t>Le monde commence par moi</t>
  </si>
  <si>
    <t>Film sur DVD sur la SSRAJ y compris les IST/VIH/SIDA</t>
  </si>
  <si>
    <r>
      <t xml:space="preserve">Nb de blouses pour les prestataires avec un message </t>
    </r>
    <r>
      <rPr>
        <sz val="11"/>
        <color theme="1"/>
        <rFont val="Calibri"/>
        <family val="2"/>
      </rPr>
      <t>«</t>
    </r>
    <r>
      <rPr>
        <sz val="11"/>
        <color theme="1"/>
        <rFont val="Calibri"/>
        <family val="2"/>
        <scheme val="minor"/>
      </rPr>
      <t>prestataire ami des jeunes</t>
    </r>
    <r>
      <rPr>
        <sz val="11"/>
        <color theme="1"/>
        <rFont val="Calibri"/>
        <family val="2"/>
      </rPr>
      <t>»</t>
    </r>
  </si>
  <si>
    <t>Nb d'ordinateurs fonctionnels</t>
  </si>
  <si>
    <t>Existence d'un matériel de projection</t>
  </si>
  <si>
    <t>Connexion internet</t>
  </si>
  <si>
    <t>Service SSRAJ disponible</t>
  </si>
  <si>
    <t xml:space="preserve">Offre du counseling en PF </t>
  </si>
  <si>
    <t>Service CDV disponible</t>
  </si>
  <si>
    <t xml:space="preserve">Offre la PTME </t>
  </si>
  <si>
    <t xml:space="preserve">Offre du  Traitement ARV </t>
  </si>
  <si>
    <t>Offre le traitement contre les IST</t>
  </si>
  <si>
    <t>Nb total des membres du COSA</t>
  </si>
  <si>
    <t>Nb Hommes du COSA</t>
  </si>
  <si>
    <t>Nb Femmes du COSA</t>
  </si>
  <si>
    <t>Nb des membres de 10-24ans</t>
  </si>
  <si>
    <t>Nb des  membres du COSA de 25 ans et plus</t>
  </si>
  <si>
    <t>Nb des membres du GASC</t>
  </si>
  <si>
    <t>Nb Hommes du GASC</t>
  </si>
  <si>
    <t>Nb Femmes du GASC</t>
  </si>
  <si>
    <t>Nb des membres du GASC de 10-24ans</t>
  </si>
  <si>
    <t>Nb des membres du GASC de 25 ans et plus</t>
  </si>
  <si>
    <t>Date de création du RSC</t>
  </si>
  <si>
    <t>Nb de structures membres du RSC</t>
  </si>
  <si>
    <t>Nb total d'écoles de l'AR du CDS</t>
  </si>
  <si>
    <r>
      <t xml:space="preserve">Nb d'écoles </t>
    </r>
    <r>
      <rPr>
        <sz val="11"/>
        <color theme="3"/>
        <rFont val="Calibri"/>
        <family val="2"/>
        <scheme val="minor"/>
      </rPr>
      <t>membres</t>
    </r>
    <r>
      <rPr>
        <sz val="11"/>
        <color theme="1"/>
        <rFont val="Calibri"/>
        <family val="2"/>
        <scheme val="minor"/>
      </rPr>
      <t xml:space="preserve"> du RSC</t>
    </r>
  </si>
  <si>
    <r>
      <t xml:space="preserve">Nb d'écoles fondamentales </t>
    </r>
    <r>
      <rPr>
        <sz val="11"/>
        <color theme="3"/>
        <rFont val="Calibri"/>
        <family val="2"/>
        <scheme val="minor"/>
      </rPr>
      <t>membres</t>
    </r>
    <r>
      <rPr>
        <sz val="11"/>
        <color theme="1"/>
        <rFont val="Calibri"/>
        <family val="2"/>
        <scheme val="minor"/>
      </rPr>
      <t xml:space="preserve"> du RSC </t>
    </r>
  </si>
  <si>
    <r>
      <t xml:space="preserve">Nb d'écoles post fondamentales  </t>
    </r>
    <r>
      <rPr>
        <sz val="11"/>
        <color theme="3"/>
        <rFont val="Calibri"/>
        <family val="2"/>
        <scheme val="minor"/>
      </rPr>
      <t xml:space="preserve">membres </t>
    </r>
    <r>
      <rPr>
        <sz val="11"/>
        <color theme="1"/>
        <rFont val="Calibri"/>
        <family val="2"/>
        <scheme val="minor"/>
      </rPr>
      <t>du RSC </t>
    </r>
  </si>
  <si>
    <t>Nb d'école du fondamental au post fondamental du RSC</t>
  </si>
  <si>
    <t>Nb d'associations ou groupements liés au réseau</t>
  </si>
  <si>
    <t>Nb de structure liés aux groupements</t>
  </si>
  <si>
    <t>Nb Eglises membres</t>
  </si>
  <si>
    <t>Autres</t>
  </si>
  <si>
    <t>Nb d'animateurs</t>
  </si>
  <si>
    <t>Nb d'animateurs scolaires Masculin</t>
  </si>
  <si>
    <t>Nb d'animateurs scolaires Féminin</t>
  </si>
  <si>
    <t>Nb d'animateurs communautaires Masculin</t>
  </si>
  <si>
    <t>Nb d'animateurs communautaires Féminin</t>
  </si>
  <si>
    <r>
      <t xml:space="preserve">CJ fonctionnel dans </t>
    </r>
    <r>
      <rPr>
        <sz val="11"/>
        <color theme="3"/>
        <rFont val="Calibri"/>
        <family val="2"/>
        <scheme val="minor"/>
      </rPr>
      <t xml:space="preserve">l'AR du CDS </t>
    </r>
  </si>
  <si>
    <t>Nb des membres du comité de réseau</t>
  </si>
  <si>
    <t>Nombre de membres du comité Masculin</t>
  </si>
  <si>
    <t>Nombre de membres du comité Feminin</t>
  </si>
  <si>
    <t>Nb membre comité de 10-14ans</t>
  </si>
  <si>
    <t>Nb membre comité de 15-19ans</t>
  </si>
  <si>
    <t>Nb membre comité de 20-24ans</t>
  </si>
  <si>
    <t>Nb membre comité de 25ans et plus</t>
  </si>
  <si>
    <t>Nb PVH membre comité</t>
  </si>
  <si>
    <t>Nb BATWA membre comité</t>
  </si>
  <si>
    <t>Nb MC  membre comité</t>
  </si>
  <si>
    <t>Date de création du GMC</t>
  </si>
  <si>
    <r>
      <t xml:space="preserve">Nb membre GMC de </t>
    </r>
    <r>
      <rPr>
        <sz val="11"/>
        <color theme="1"/>
        <rFont val="Calibri"/>
        <family val="2"/>
      </rPr>
      <t>10-14ans</t>
    </r>
  </si>
  <si>
    <r>
      <t xml:space="preserve">Nb membre GMC de </t>
    </r>
    <r>
      <rPr>
        <sz val="11"/>
        <color theme="1"/>
        <rFont val="Calibri"/>
        <family val="2"/>
      </rPr>
      <t>15-19ans</t>
    </r>
  </si>
  <si>
    <r>
      <t xml:space="preserve">Nb membre GMC de </t>
    </r>
    <r>
      <rPr>
        <sz val="11"/>
        <color theme="1"/>
        <rFont val="Calibri"/>
        <family val="2"/>
      </rPr>
      <t>20-24ans</t>
    </r>
  </si>
  <si>
    <t>Nb membre GMC de  25 ans et plus</t>
  </si>
  <si>
    <t>Type d'AGR</t>
  </si>
  <si>
    <t>Giheta</t>
  </si>
  <si>
    <t>Courant continu</t>
  </si>
  <si>
    <t>Mungwa</t>
  </si>
  <si>
    <t>Plaque solaire</t>
  </si>
  <si>
    <t>Rutoki</t>
  </si>
  <si>
    <t>Ceru</t>
  </si>
  <si>
    <t>Gasunu</t>
  </si>
  <si>
    <t>Bukinga</t>
  </si>
  <si>
    <t>Gitega</t>
  </si>
  <si>
    <t>Mubuga</t>
  </si>
  <si>
    <t>Mushasha</t>
  </si>
  <si>
    <t>NDA</t>
  </si>
  <si>
    <t>Bugarama</t>
  </si>
  <si>
    <t>Rweza</t>
  </si>
  <si>
    <t>Giko</t>
  </si>
  <si>
    <t>Muramvya</t>
  </si>
  <si>
    <t>Teza</t>
  </si>
  <si>
    <t>Munyinya</t>
  </si>
  <si>
    <t>Marumane</t>
  </si>
  <si>
    <t>Kaniga</t>
  </si>
  <si>
    <t>Rugari</t>
  </si>
  <si>
    <t>Kivoga</t>
  </si>
  <si>
    <t>Nyabihanga</t>
  </si>
  <si>
    <t>Muyebe</t>
  </si>
  <si>
    <t>Kanka</t>
  </si>
  <si>
    <t>Gitara</t>
  </si>
  <si>
    <t>Fota</t>
  </si>
  <si>
    <t>Yanza</t>
  </si>
  <si>
    <t>Gisozi</t>
  </si>
  <si>
    <t>Croix Rouge</t>
  </si>
  <si>
    <t>Buziracanda</t>
  </si>
  <si>
    <t>CDS qui n'appartient pas sur la liste des CDS à réseaux</t>
  </si>
  <si>
    <t>:numéro sauté</t>
  </si>
  <si>
    <t>Nom de la PS</t>
  </si>
  <si>
    <t>Nom du DS</t>
  </si>
  <si>
    <t>Personnels du CDS</t>
  </si>
  <si>
    <t>Effectif</t>
  </si>
  <si>
    <t>Personnels formés</t>
  </si>
  <si>
    <r>
      <t xml:space="preserve">Nb personnel formé sur la </t>
    </r>
    <r>
      <rPr>
        <sz val="11"/>
        <color theme="1"/>
        <rFont val="Calibri"/>
        <family val="2"/>
        <scheme val="minor"/>
      </rPr>
      <t xml:space="preserve">PEC integrée des VSBG </t>
    </r>
  </si>
  <si>
    <t>Services disponibles</t>
  </si>
  <si>
    <t>Nombre/Type</t>
  </si>
  <si>
    <t>TV</t>
  </si>
  <si>
    <t>Ordinateur fonctionnels</t>
  </si>
  <si>
    <t>Matériel projection</t>
  </si>
  <si>
    <t>Connexion</t>
  </si>
  <si>
    <t>Espace exploitable</t>
  </si>
  <si>
    <t>Composition du COSA par sexe</t>
  </si>
  <si>
    <t>Homme</t>
  </si>
  <si>
    <t>Femme</t>
  </si>
  <si>
    <t>Composition du COSA par tranche d'âge</t>
  </si>
  <si>
    <t>10-24 </t>
  </si>
  <si>
    <t>25 ans et Plus</t>
  </si>
  <si>
    <t>Composition du GASC par sexe</t>
  </si>
  <si>
    <t>Composition du GASC par tranche d'âge</t>
  </si>
  <si>
    <t>Composition du membre du RSC par sexe(BDD2)</t>
  </si>
  <si>
    <t>Composition du RSC par tranche d'âge(BDD2)</t>
  </si>
  <si>
    <t>10-14 </t>
  </si>
  <si>
    <t>15-19</t>
  </si>
  <si>
    <t>20-24</t>
  </si>
  <si>
    <t>25-29</t>
  </si>
  <si>
    <t>Plus de 30 ans</t>
  </si>
  <si>
    <t xml:space="preserve"> Représentativité des groupes spécifiques </t>
  </si>
  <si>
    <t>PVH</t>
  </si>
  <si>
    <t>Batwa</t>
  </si>
  <si>
    <t>MC</t>
  </si>
  <si>
    <t>Suite RSPSJ (VERSO):Acteurs</t>
  </si>
  <si>
    <t>Acteus</t>
  </si>
  <si>
    <t>Nombres</t>
  </si>
  <si>
    <t>CJ fonctionnel</t>
  </si>
  <si>
    <t>Eglise</t>
  </si>
  <si>
    <t>Ecole fondamentales</t>
  </si>
  <si>
    <t>Ecole post-fondamentales</t>
  </si>
  <si>
    <t>Animateurs scolaires Masculin</t>
  </si>
  <si>
    <t>Animateurs scolaires Féminin</t>
  </si>
  <si>
    <t>Animateurs communautaires Masculin</t>
  </si>
  <si>
    <t>Animateurs communautairesFéminin</t>
  </si>
  <si>
    <t xml:space="preserve"> RSPSJ</t>
  </si>
  <si>
    <r>
      <t>N</t>
    </r>
    <r>
      <rPr>
        <b/>
        <sz val="14"/>
        <color theme="1"/>
        <rFont val="Calibri"/>
        <family val="2"/>
      </rPr>
      <t>°</t>
    </r>
  </si>
  <si>
    <t>Nom</t>
  </si>
  <si>
    <t>Prénom</t>
  </si>
  <si>
    <t>Colline de résidence</t>
  </si>
  <si>
    <t>Age</t>
  </si>
  <si>
    <t>Sexe</t>
  </si>
  <si>
    <t>Niveau d'études</t>
  </si>
  <si>
    <t>Membre COSA</t>
  </si>
  <si>
    <t>Membre GASC</t>
  </si>
  <si>
    <t>Membre du comité de RSC</t>
  </si>
  <si>
    <t>Rôle dans le comité</t>
  </si>
  <si>
    <t>Membre GMC</t>
  </si>
  <si>
    <t>Animateur du Réseau</t>
  </si>
  <si>
    <t>Formé sur CVC ou LMCPM ou UJV</t>
  </si>
  <si>
    <t>Catégorie représentée</t>
  </si>
  <si>
    <t>Appartenance aux groupes  ayant des besoins specifiques en SR</t>
  </si>
  <si>
    <t>Si oui préciser</t>
  </si>
  <si>
    <t>juil.-20</t>
  </si>
  <si>
    <t>août-20</t>
  </si>
  <si>
    <t>sept.-20</t>
  </si>
  <si>
    <t>oct.-20</t>
  </si>
  <si>
    <t>nov.-20</t>
  </si>
  <si>
    <t>déc.-20</t>
  </si>
  <si>
    <t>janv.-21</t>
  </si>
  <si>
    <t>févr.-21</t>
  </si>
  <si>
    <t>mars-21</t>
  </si>
  <si>
    <t>avr.-21</t>
  </si>
  <si>
    <t>mai-21</t>
  </si>
  <si>
    <t>juin-21</t>
  </si>
  <si>
    <t>Masculin</t>
  </si>
  <si>
    <t>Post Fondamental</t>
  </si>
  <si>
    <t>N/A</t>
  </si>
  <si>
    <t>Féminin</t>
  </si>
  <si>
    <t>Université</t>
  </si>
  <si>
    <t>Chargé du matériel IEC</t>
  </si>
  <si>
    <t>Ecoles</t>
  </si>
  <si>
    <t>Absent</t>
  </si>
  <si>
    <t>Présent</t>
  </si>
  <si>
    <t>Membre</t>
  </si>
  <si>
    <t>Confessions religieuses</t>
  </si>
  <si>
    <t xml:space="preserve">Président </t>
  </si>
  <si>
    <t>CDFC</t>
  </si>
  <si>
    <t>Secrétaire</t>
  </si>
  <si>
    <t>3ème Cycle</t>
  </si>
  <si>
    <t>Administration</t>
  </si>
  <si>
    <t>Jeunes scolarisés</t>
  </si>
  <si>
    <t xml:space="preserve">Vice-Président </t>
  </si>
  <si>
    <t>Communauté Batwa</t>
  </si>
  <si>
    <t>Associations des jeunes</t>
  </si>
  <si>
    <t>Jeunes non scolarisés</t>
  </si>
  <si>
    <t>2ème Cycle</t>
  </si>
  <si>
    <t>Yaga Mukama</t>
  </si>
  <si>
    <t>Mère célibataire</t>
  </si>
  <si>
    <t>4ème Cycle</t>
  </si>
  <si>
    <t>1er Cycle</t>
  </si>
  <si>
    <t>Personnes vivant avec handicap</t>
  </si>
  <si>
    <t>Centre jeune</t>
  </si>
  <si>
    <t>Association des femmes</t>
  </si>
  <si>
    <t>BATWA</t>
  </si>
  <si>
    <t>Sans</t>
  </si>
  <si>
    <t>Mères célibataires</t>
  </si>
  <si>
    <r>
      <rPr>
        <b/>
        <sz val="14"/>
        <color theme="1"/>
        <rFont val="Calibri"/>
        <family val="2"/>
        <scheme val="minor"/>
      </rPr>
      <t>Personnel médical</t>
    </r>
    <r>
      <rPr>
        <sz val="14"/>
        <color theme="1"/>
        <rFont val="Calibri"/>
        <family val="2"/>
        <scheme val="minor"/>
      </rPr>
      <t>: Médecins</t>
    </r>
  </si>
  <si>
    <r>
      <rPr>
        <b/>
        <sz val="14"/>
        <color theme="1"/>
        <rFont val="Calibri"/>
        <family val="2"/>
        <scheme val="minor"/>
      </rPr>
      <t>Personnel paramédica</t>
    </r>
    <r>
      <rPr>
        <sz val="14"/>
        <color theme="1"/>
        <rFont val="Calibri"/>
        <family val="2"/>
        <scheme val="minor"/>
      </rPr>
      <t>l: Infirmiers,sages femmes</t>
    </r>
  </si>
  <si>
    <r>
      <rPr>
        <b/>
        <sz val="14"/>
        <color theme="1"/>
        <rFont val="Calibri"/>
        <family val="2"/>
        <scheme val="minor"/>
      </rPr>
      <t>Autres Personnels qualifiés</t>
    </r>
    <r>
      <rPr>
        <sz val="14"/>
        <color theme="1"/>
        <rFont val="Calibri"/>
        <family val="2"/>
        <scheme val="minor"/>
      </rPr>
      <t>:santé publique,santé environnementale,TPS,laborantins et gestionnaires</t>
    </r>
  </si>
  <si>
    <r>
      <rPr>
        <b/>
        <sz val="14"/>
        <color theme="1"/>
        <rFont val="Calibri"/>
        <family val="2"/>
        <scheme val="minor"/>
      </rPr>
      <t>Personnel d'appui</t>
    </r>
    <r>
      <rPr>
        <sz val="14"/>
        <color theme="1"/>
        <rFont val="Calibri"/>
        <family val="2"/>
        <scheme val="minor"/>
      </rPr>
      <t>: Travailleurs et Plantons, aide soignant,veilleurs</t>
    </r>
  </si>
  <si>
    <r>
      <rPr>
        <b/>
        <sz val="14"/>
        <color theme="1"/>
        <rFont val="Calibri"/>
        <family val="2"/>
        <scheme val="minor"/>
      </rPr>
      <t>Espaces exploitables pour  activités attractives</t>
    </r>
    <r>
      <rPr>
        <sz val="14"/>
        <color theme="1"/>
        <rFont val="Calibri"/>
        <family val="2"/>
        <scheme val="minor"/>
      </rPr>
      <t>: un espace dédié aux activités pour jeunes au moins à certaines heures spécifiques.</t>
    </r>
  </si>
  <si>
    <r>
      <rPr>
        <b/>
        <sz val="14"/>
        <color theme="1"/>
        <rFont val="Calibri"/>
        <family val="2"/>
        <scheme val="minor"/>
      </rPr>
      <t xml:space="preserve">Profession </t>
    </r>
    <r>
      <rPr>
        <sz val="14"/>
        <color theme="1"/>
        <rFont val="Calibri"/>
        <family val="2"/>
        <scheme val="minor"/>
      </rPr>
      <t>: Enseignant,Enseignant spécialisé,Enseignant-Secrétaire,Maître Responsable,Préfet des études,Préfet de discipline,Directeur,Directeur d'internat,Comptable,Secrétaire,Secrétaire-Comptable,Encadreur,Bibliothécaire,TPS,Responable Pédagogique,Cultivatrice,Vendeuse,Chômeur,Tailleure,Elève,Laborantine,ASC,PVH,REPRES BATWA.</t>
    </r>
  </si>
  <si>
    <t>MCM</t>
  </si>
  <si>
    <t>Méthode Contraceptive Moderne</t>
  </si>
  <si>
    <r>
      <rPr>
        <b/>
        <sz val="14"/>
        <color theme="1"/>
        <rFont val="Calibri"/>
        <family val="2"/>
        <scheme val="minor"/>
      </rPr>
      <t>Service SSRAJ disponible</t>
    </r>
    <r>
      <rPr>
        <sz val="14"/>
        <color theme="1"/>
        <rFont val="Calibri"/>
        <family val="2"/>
        <scheme val="minor"/>
      </rPr>
      <t xml:space="preserve">: Offre des  services adaptés pour les jeunes </t>
    </r>
  </si>
  <si>
    <r>
      <rPr>
        <b/>
        <sz val="14"/>
        <color theme="1"/>
        <rFont val="Calibri"/>
        <family val="2"/>
        <scheme val="minor"/>
      </rPr>
      <t>PVH</t>
    </r>
    <r>
      <rPr>
        <sz val="14"/>
        <color theme="1"/>
        <rFont val="Calibri"/>
        <family val="2"/>
        <scheme val="minor"/>
      </rPr>
      <t>: Personne Vivant avec Handicap</t>
    </r>
  </si>
  <si>
    <r>
      <rPr>
        <b/>
        <sz val="14"/>
        <color theme="1"/>
        <rFont val="Calibri"/>
        <family val="2"/>
        <scheme val="minor"/>
      </rPr>
      <t>MC</t>
    </r>
    <r>
      <rPr>
        <sz val="14"/>
        <color theme="1"/>
        <rFont val="Calibri"/>
        <family val="2"/>
        <scheme val="minor"/>
      </rPr>
      <t>: Mère Célibataire</t>
    </r>
  </si>
  <si>
    <r>
      <rPr>
        <b/>
        <sz val="14"/>
        <color theme="1"/>
        <rFont val="Calibri"/>
        <family val="2"/>
        <scheme val="minor"/>
      </rPr>
      <t>AGR:</t>
    </r>
    <r>
      <rPr>
        <sz val="14"/>
        <color theme="1"/>
        <rFont val="Calibri"/>
        <family val="2"/>
        <scheme val="minor"/>
      </rPr>
      <t xml:space="preserve"> Activité génératrice de revenus</t>
    </r>
  </si>
  <si>
    <r>
      <rPr>
        <b/>
        <sz val="14"/>
        <color theme="1"/>
        <rFont val="Calibri"/>
        <family val="2"/>
        <scheme val="minor"/>
      </rPr>
      <t>Appartenence aux groupes  ayant des besoins specifiques en SR:</t>
    </r>
    <r>
      <rPr>
        <sz val="14"/>
        <color theme="1"/>
        <rFont val="Calibri"/>
        <family val="2"/>
        <scheme val="minor"/>
      </rPr>
      <t xml:space="preserve"> PVH, Batwa, MC</t>
    </r>
  </si>
  <si>
    <r>
      <t xml:space="preserve">Matériel ludique: </t>
    </r>
    <r>
      <rPr>
        <sz val="14"/>
        <color theme="1"/>
        <rFont val="Calibri"/>
        <family val="2"/>
        <scheme val="minor"/>
      </rPr>
      <t>Jeux comme Rudo, dame, etc.</t>
    </r>
  </si>
  <si>
    <r>
      <rPr>
        <b/>
        <sz val="14"/>
        <color theme="1"/>
        <rFont val="Calibri"/>
        <family val="2"/>
        <scheme val="minor"/>
      </rPr>
      <t>Nombre de structures : Une structure</t>
    </r>
    <r>
      <rPr>
        <sz val="14"/>
        <color theme="1"/>
        <rFont val="Calibri"/>
        <family val="2"/>
        <scheme val="minor"/>
      </rPr>
      <t xml:space="preserve"> est une organisation ou entité qui a un rôle à jouer dans le cadre de la promotion de la SSRAJ au niveau de l’aire de responsabilité du CDS </t>
    </r>
  </si>
  <si>
    <t>*       les écoles (autant d’écoles qui participent dans les activités du réseau)</t>
  </si>
  <si>
    <t>*       Administration (considéré dans l’ensemble)</t>
  </si>
  <si>
    <t>*       CDS</t>
  </si>
  <si>
    <t>*       CDFC</t>
  </si>
  <si>
    <t>*       Associations des jeunes ou associations communautaires ou groupements qui participent dans les activités du réseau)</t>
  </si>
  <si>
    <t>*       Centre jeunes</t>
  </si>
  <si>
    <t>*       Confessions religieuses : autant d’églises qui participent (Eglises représentées dans le comité du réseau ou églises où les animateurs organisent des activités IEC</t>
  </si>
  <si>
    <t>*       Groupement des Mères Célibataires</t>
  </si>
  <si>
    <r>
      <rPr>
        <b/>
        <sz val="14"/>
        <color theme="1"/>
        <rFont val="Calibri"/>
        <family val="2"/>
        <scheme val="minor"/>
      </rPr>
      <t>Nb d'associations ou groupements liés au réseau </t>
    </r>
    <r>
      <rPr>
        <sz val="14"/>
        <color theme="1"/>
        <rFont val="Calibri"/>
        <family val="2"/>
        <scheme val="minor"/>
      </rPr>
      <t>: associations ou groupements - membres actifs du réseau, ou simplement bénéficiaires des activités IEC/CCC</t>
    </r>
  </si>
  <si>
    <r>
      <rPr>
        <b/>
        <sz val="14"/>
        <color theme="1"/>
        <rFont val="Calibri"/>
        <family val="2"/>
        <scheme val="minor"/>
      </rPr>
      <t>Nombre d’églises</t>
    </r>
    <r>
      <rPr>
        <sz val="14"/>
        <color theme="1"/>
        <rFont val="Calibri"/>
        <family val="2"/>
        <scheme val="minor"/>
      </rPr>
      <t> : Eglises représentées dans le comité du réseau ou églises où les animateurs organisent des activités IEC</t>
    </r>
  </si>
  <si>
    <t>Appartenance</t>
  </si>
  <si>
    <t>Categorie representée</t>
  </si>
  <si>
    <t>Groupe électrogène</t>
  </si>
  <si>
    <t>Post Université</t>
  </si>
  <si>
    <r>
      <t>Province Sanitaire(</t>
    </r>
    <r>
      <rPr>
        <b/>
        <sz val="11"/>
        <color rgb="FFD60093"/>
        <rFont val="Calibri"/>
        <family val="2"/>
        <scheme val="minor"/>
      </rPr>
      <t>titr)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District Sanitaire                                                                                                     CDS                                                                                                                             Statut du CDS</t>
    </r>
  </si>
  <si>
    <r>
      <t>Nb de collines et sous collines de l'AR du CDS(</t>
    </r>
    <r>
      <rPr>
        <sz val="11"/>
        <color rgb="FFD60093"/>
        <rFont val="Calibri"/>
        <family val="2"/>
        <scheme val="minor"/>
      </rPr>
      <t>sous-titre</t>
    </r>
    <r>
      <rPr>
        <sz val="11"/>
        <color rgb="FF00B050"/>
        <rFont val="Calibri"/>
        <family val="2"/>
        <scheme val="minor"/>
      </rPr>
      <t>)</t>
    </r>
  </si>
  <si>
    <t>Services SSRAJ disponibles : SSRAJ, PF, CDV, PTME, ARV, T3 IST)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</si>
  <si>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Source d'énergie</t>
    </r>
  </si>
  <si>
    <t>.Population de l'AR du CDS</t>
  </si>
  <si>
    <r>
      <t>Offre MCM</t>
    </r>
    <r>
      <rPr>
        <sz val="8"/>
        <color theme="1"/>
        <rFont val="Calibri"/>
        <family val="2"/>
        <scheme val="minor"/>
      </rPr>
      <t> 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</si>
  <si>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Nb poste TV et accessoires</t>
    </r>
  </si>
  <si>
    <t>.Population jeunes et adolescents</t>
  </si>
  <si>
    <r>
      <t> </t>
    </r>
    <r>
      <rPr>
        <sz val="10"/>
        <color theme="1"/>
        <rFont val="Calibri"/>
        <family val="2"/>
        <scheme val="minor"/>
      </rPr>
      <t>Liste sous forme de checklist</t>
    </r>
  </si>
  <si>
    <t>.Nb personnel médical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</si>
  <si>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Nb d’ordinateurs fonctionnels</t>
    </r>
  </si>
  <si>
    <t>.Nb personnel paramédical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</si>
  <si>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Matériel de projection</t>
    </r>
  </si>
  <si>
    <t>.Nb personnel d'appui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</si>
  <si>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Connexion internet</t>
    </r>
  </si>
  <si>
    <t>.Nb personnel qualifié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</si>
  <si>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Matériel ludique</t>
    </r>
    <r>
      <rPr>
        <sz val="8"/>
        <color theme="1"/>
        <rFont val="Calibri"/>
        <family val="2"/>
        <scheme val="minor"/>
      </rPr>
      <t> </t>
    </r>
  </si>
  <si>
    <t>.Nb personne formés SSRAJ</t>
  </si>
  <si>
    <r>
      <t> </t>
    </r>
    <r>
      <rPr>
        <sz val="10"/>
        <color theme="1"/>
        <rFont val="Calibri"/>
        <family val="2"/>
        <scheme val="minor"/>
      </rPr>
      <t>Petit tableau avec: source énergie, nb tv, nb ordi fonctionnels ; matériel projection ; connexion ; matériel ludique ; espace exploitable</t>
    </r>
  </si>
  <si>
    <t>.Nb personnel formés VSBG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</si>
  <si>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Composition du COSA: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</si>
  <si>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Nombre des membres du comité 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</si>
  <si>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Représentativité : par sexe, par tranches d'âge (10-24 ; 25 et plus)</t>
    </r>
  </si>
  <si>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 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</si>
  <si>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Composition du GASC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</si>
  <si>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Nombre des membres du comité 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</si>
  <si>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Représentativité : par sexe, par tranches d'âge (10-24 ; 10-14; 15-19; 20-24; 25-29; plus de 30)</t>
    </r>
  </si>
  <si>
    <t> 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</si>
  <si>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u/>
        <sz val="11"/>
        <color theme="1"/>
        <rFont val="Calibri"/>
        <family val="2"/>
        <scheme val="minor"/>
      </rPr>
      <t>RSC</t>
    </r>
    <r>
      <rPr>
        <sz val="11"/>
        <color theme="1"/>
        <rFont val="Calibri"/>
        <family val="2"/>
        <scheme val="minor"/>
      </rPr>
      <t xml:space="preserve"> 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</si>
  <si>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Comité 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</si>
  <si>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Nombre des membres du comité 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</si>
  <si>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Représentativité : par sexe, par tranches d'âge (10-24; 10-14; 15-19; 20-24; 25-29; plus de 30)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</si>
  <si>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Profil détaillé des membres du comité : Nom Prénom, Age, Sexe, Affiliation (école, CDS, Centre Jeune…etc.) </t>
    </r>
    <r>
      <rPr>
        <sz val="8"/>
        <color theme="1"/>
        <rFont val="Calibri"/>
        <family val="2"/>
        <scheme val="minor"/>
      </rPr>
      <t> 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</si>
  <si>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Représentativité des groupes spécifiques : nb PVH, nb Batwa, nb MC</t>
    </r>
    <r>
      <rPr>
        <sz val="8"/>
        <color theme="1"/>
        <rFont val="Calibri"/>
        <family val="2"/>
        <scheme val="minor"/>
      </rPr>
      <t> </t>
    </r>
  </si>
  <si>
    <t xml:space="preserve">Représentation graphique adaptée qui permette la visualisation synthétique de la composition COSA-GASC-RSPSJ : </t>
  </si>
  <si>
    <t>Graphiques avec nb total, représentativité par sexe et tranche d’âge et par groupe vulnérable (Batwa, PVH, JMC)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</si>
</sst>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mmm\-yy;@"/>
  </numFmts>
  <fonts count="3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D60093"/>
      <name val="Calibri"/>
      <family val="2"/>
      <scheme val="minor"/>
    </font>
    <font>
      <b/>
      <sz val="11"/>
      <color rgb="FFD600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ourier New"/>
      <family val="3"/>
    </font>
    <font>
      <sz val="7"/>
      <color theme="1"/>
      <name val="Times New Roman"/>
      <family val="1"/>
    </font>
    <font>
      <sz val="10"/>
      <color theme="1"/>
      <name val="Symbol"/>
      <family val="1"/>
      <charset val="2"/>
    </font>
    <font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ourier New"/>
      <family val="3"/>
    </font>
    <font>
      <sz val="11"/>
      <color theme="1"/>
      <name val="Wingdings"/>
      <charset val="2"/>
    </font>
    <font>
      <b/>
      <sz val="12"/>
      <color rgb="FFC00000"/>
      <name val="Calibri"/>
      <family val="2"/>
      <scheme val="minor"/>
    </font>
    <font>
      <b/>
      <sz val="11"/>
      <color theme="4" tint="-0.249977111117893"/>
      <name val="Arial"/>
      <family val="2"/>
    </font>
    <font>
      <sz val="11"/>
      <name val="Arial"/>
      <family val="2"/>
    </font>
    <font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0" fontId="0" fillId="4" borderId="0" xfId="0" applyFill="1" applyAlignment="1">
      <alignment wrapText="1"/>
    </xf>
    <xf numFmtId="0" fontId="0" fillId="4" borderId="0" xfId="0" applyFill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0" fillId="6" borderId="0" xfId="0" applyFill="1"/>
    <xf numFmtId="0" fontId="0" fillId="5" borderId="0" xfId="0" applyFill="1"/>
    <xf numFmtId="0" fontId="0" fillId="0" borderId="0" xfId="0" applyAlignment="1">
      <alignment vertical="top" wrapText="1"/>
    </xf>
    <xf numFmtId="0" fontId="0" fillId="0" borderId="3" xfId="0" applyBorder="1"/>
    <xf numFmtId="0" fontId="0" fillId="0" borderId="2" xfId="0" applyBorder="1"/>
    <xf numFmtId="0" fontId="10" fillId="0" borderId="1" xfId="0" applyFont="1" applyBorder="1"/>
    <xf numFmtId="0" fontId="13" fillId="0" borderId="0" xfId="0" applyFont="1"/>
    <xf numFmtId="0" fontId="9" fillId="0" borderId="0" xfId="0" applyFont="1"/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15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 indent="8"/>
    </xf>
    <xf numFmtId="0" fontId="21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12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left" vertical="center" indent="5"/>
    </xf>
    <xf numFmtId="0" fontId="24" fillId="0" borderId="0" xfId="0" applyFont="1" applyAlignment="1">
      <alignment horizontal="left" vertical="center" indent="10"/>
    </xf>
    <xf numFmtId="0" fontId="25" fillId="0" borderId="0" xfId="0" applyFont="1" applyAlignment="1">
      <alignment horizontal="left" vertical="center" indent="15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8"/>
    </xf>
    <xf numFmtId="0" fontId="9" fillId="0" borderId="1" xfId="0" applyFont="1" applyBorder="1"/>
    <xf numFmtId="0" fontId="0" fillId="0" borderId="0" xfId="0" applyAlignment="1">
      <alignment vertical="top"/>
    </xf>
    <xf numFmtId="1" fontId="0" fillId="0" borderId="1" xfId="0" applyNumberFormat="1" applyBorder="1"/>
    <xf numFmtId="0" fontId="0" fillId="0" borderId="4" xfId="0" applyBorder="1" applyAlignment="1">
      <alignment vertical="top"/>
    </xf>
    <xf numFmtId="0" fontId="0" fillId="0" borderId="5" xfId="0" applyBorder="1"/>
    <xf numFmtId="0" fontId="0" fillId="7" borderId="1" xfId="0" applyFill="1" applyBorder="1"/>
    <xf numFmtId="14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7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vertical="top"/>
    </xf>
    <xf numFmtId="0" fontId="5" fillId="0" borderId="0" xfId="0" applyFont="1" applyProtection="1">
      <protection locked="0"/>
    </xf>
    <xf numFmtId="0" fontId="29" fillId="0" borderId="4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2" fillId="0" borderId="9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4" xfId="0" applyFont="1" applyBorder="1" applyAlignment="1">
      <alignment horizontal="center" wrapText="1"/>
    </xf>
    <xf numFmtId="164" fontId="27" fillId="8" borderId="1" xfId="0" applyNumberFormat="1" applyFont="1" applyFill="1" applyBorder="1" applyProtection="1">
      <protection locked="0"/>
    </xf>
    <xf numFmtId="0" fontId="32" fillId="0" borderId="1" xfId="0" applyFont="1" applyBorder="1"/>
    <xf numFmtId="0" fontId="28" fillId="0" borderId="15" xfId="0" applyFont="1" applyBorder="1" applyProtection="1">
      <protection locked="0"/>
    </xf>
    <xf numFmtId="0" fontId="28" fillId="0" borderId="11" xfId="0" applyFont="1" applyBorder="1" applyProtection="1">
      <protection locked="0"/>
    </xf>
    <xf numFmtId="0" fontId="28" fillId="0" borderId="16" xfId="0" applyFont="1" applyBorder="1" applyProtection="1">
      <protection locked="0"/>
    </xf>
    <xf numFmtId="0" fontId="28" fillId="0" borderId="17" xfId="0" applyFont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6" fillId="0" borderId="15" xfId="0" applyFont="1" applyBorder="1"/>
    <xf numFmtId="0" fontId="6" fillId="0" borderId="11" xfId="0" applyFont="1" applyBorder="1"/>
    <xf numFmtId="0" fontId="6" fillId="0" borderId="16" xfId="0" applyFont="1" applyBorder="1"/>
    <xf numFmtId="0" fontId="6" fillId="0" borderId="17" xfId="0" applyFont="1" applyBorder="1"/>
    <xf numFmtId="0" fontId="0" fillId="9" borderId="1" xfId="0" applyFill="1" applyBorder="1"/>
    <xf numFmtId="0" fontId="0" fillId="9" borderId="1" xfId="0" applyFill="1" applyBorder="1" applyAlignment="1">
      <alignment wrapText="1"/>
    </xf>
    <xf numFmtId="0" fontId="6" fillId="9" borderId="15" xfId="0" applyFont="1" applyFill="1" applyBorder="1"/>
    <xf numFmtId="0" fontId="6" fillId="9" borderId="16" xfId="0" applyFont="1" applyFill="1" applyBorder="1"/>
    <xf numFmtId="0" fontId="5" fillId="0" borderId="1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3" fontId="32" fillId="0" borderId="1" xfId="1" applyNumberFormat="1" applyFont="1" applyBorder="1" applyAlignment="1">
      <alignment vertical="center" wrapText="1"/>
    </xf>
    <xf numFmtId="3" fontId="32" fillId="0" borderId="7" xfId="1" applyNumberFormat="1" applyFont="1" applyBorder="1"/>
    <xf numFmtId="0" fontId="32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0" fillId="0" borderId="1" xfId="0" quotePrefix="1" applyBorder="1"/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/>
    <xf numFmtId="0" fontId="32" fillId="0" borderId="14" xfId="0" applyFont="1" applyBorder="1" applyAlignment="1">
      <alignment vertical="center" wrapText="1"/>
    </xf>
    <xf numFmtId="0" fontId="32" fillId="0" borderId="14" xfId="0" applyFont="1" applyBorder="1"/>
    <xf numFmtId="0" fontId="33" fillId="0" borderId="14" xfId="0" applyFont="1" applyBorder="1" applyAlignment="1">
      <alignment vertical="center" wrapText="1"/>
    </xf>
    <xf numFmtId="0" fontId="33" fillId="0" borderId="14" xfId="0" applyFont="1" applyBorder="1"/>
    <xf numFmtId="0" fontId="6" fillId="0" borderId="14" xfId="0" applyFont="1" applyBorder="1"/>
    <xf numFmtId="0" fontId="32" fillId="0" borderId="3" xfId="0" applyFont="1" applyBorder="1" applyAlignment="1">
      <alignment vertical="center" wrapText="1"/>
    </xf>
    <xf numFmtId="0" fontId="32" fillId="0" borderId="3" xfId="0" applyFont="1" applyBorder="1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right"/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31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textRotation="48"/>
      <protection locked="0"/>
    </xf>
    <xf numFmtId="0" fontId="9" fillId="0" borderId="0" xfId="0" applyFont="1" applyAlignment="1" applyProtection="1">
      <alignment textRotation="1"/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1" fontId="0" fillId="0" borderId="0" xfId="0" applyNumberFormat="1"/>
    <xf numFmtId="0" fontId="0" fillId="3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 vertical="center" wrapText="1"/>
    </xf>
    <xf numFmtId="0" fontId="26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2" xfId="1" xr:uid="{0E26889B-C2CA-49B1-ACB7-09BCA59B8C31}"/>
  </cellStyles>
  <dxfs count="125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family val="2"/>
        <scheme val="none"/>
      </font>
      <numFmt numFmtId="164" formatCode="[$-40C]mmm\-yy;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FF"/>
      <color rgb="FFD60093"/>
      <color rgb="FF66FFFF"/>
      <color rgb="FF00FFCC"/>
      <color rgb="FF66FF66"/>
      <color rgb="FFFF00FF"/>
      <color rgb="FFFFFF00"/>
      <color rgb="FFCC0000"/>
      <color rgb="FF66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Population de l'AR du CDS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297-4700-8E48-C1225FE6FCB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97-4700-8E48-C1225FE6FC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'Trame résultats'!$B$9:$C$9</c:f>
              <c:strCache>
                <c:ptCount val="2"/>
                <c:pt idx="0">
                  <c:v>Population dans l'AR du CDS</c:v>
                </c:pt>
                <c:pt idx="1">
                  <c:v>Population jeunes et adolescents(10-24 ans)</c:v>
                </c:pt>
              </c:strCache>
            </c:strRef>
          </c:cat>
          <c:val>
            <c:numRef>
              <c:f>'Trame résultats'!$B$10:$C$10</c:f>
              <c:numCache>
                <c:formatCode>0</c:formatCode>
                <c:ptCount val="2"/>
                <c:pt idx="0" formatCode="General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7-4700-8E48-C1225FE6FCB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76676328"/>
        <c:axId val="976676984"/>
      </c:barChart>
      <c:catAx>
        <c:axId val="97667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76676984"/>
        <c:crosses val="autoZero"/>
        <c:auto val="1"/>
        <c:lblAlgn val="ctr"/>
        <c:lblOffset val="100"/>
        <c:noMultiLvlLbl val="0"/>
      </c:catAx>
      <c:valAx>
        <c:axId val="97667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76676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Membre du RSC par tranche d'âge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'Trame résultats'!$B$180:$G$180</c:f>
              <c:strCache>
                <c:ptCount val="6"/>
                <c:pt idx="0">
                  <c:v>10-24 </c:v>
                </c:pt>
                <c:pt idx="1">
                  <c:v>10-14 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Plus de 30 ans</c:v>
                </c:pt>
              </c:strCache>
            </c:strRef>
          </c:cat>
          <c:val>
            <c:numRef>
              <c:f>'Trame résultats'!$B$181:$G$181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A-48F6-9B99-B2796FE4301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23385544"/>
        <c:axId val="1323387840"/>
      </c:barChart>
      <c:catAx>
        <c:axId val="132338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23387840"/>
        <c:crosses val="autoZero"/>
        <c:auto val="1"/>
        <c:lblAlgn val="ctr"/>
        <c:lblOffset val="100"/>
        <c:noMultiLvlLbl val="0"/>
      </c:catAx>
      <c:valAx>
        <c:axId val="132338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2338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Groupes spécifiques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'Trame résultats'!$B$202:$D$202</c:f>
              <c:strCache>
                <c:ptCount val="3"/>
                <c:pt idx="0">
                  <c:v>PVH</c:v>
                </c:pt>
                <c:pt idx="1">
                  <c:v>Batwa</c:v>
                </c:pt>
                <c:pt idx="2">
                  <c:v>MC</c:v>
                </c:pt>
              </c:strCache>
            </c:strRef>
          </c:cat>
          <c:val>
            <c:numRef>
              <c:f>'Trame résultats'!$B$203:$D$203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1-4CA5-BDC3-DD72892306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3288104"/>
        <c:axId val="633288432"/>
      </c:barChart>
      <c:catAx>
        <c:axId val="63328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3288432"/>
        <c:crosses val="autoZero"/>
        <c:auto val="1"/>
        <c:lblAlgn val="ctr"/>
        <c:lblOffset val="100"/>
        <c:noMultiLvlLbl val="0"/>
      </c:catAx>
      <c:valAx>
        <c:axId val="63328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328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Acteurs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'Trame résultats'!$B$224:$B$225</c:f>
              <c:strCache>
                <c:ptCount val="2"/>
                <c:pt idx="0">
                  <c:v>Nombres</c:v>
                </c:pt>
                <c:pt idx="1">
                  <c:v>#N/A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'Trame résultats'!$A$226:$A$233</c:f>
              <c:strCache>
                <c:ptCount val="8"/>
                <c:pt idx="0">
                  <c:v>Eglise</c:v>
                </c:pt>
                <c:pt idx="1">
                  <c:v>Ecole fondamentales</c:v>
                </c:pt>
                <c:pt idx="2">
                  <c:v>Ecole post-fondamentales</c:v>
                </c:pt>
                <c:pt idx="3">
                  <c:v>Animateurs scolaires Masculin</c:v>
                </c:pt>
                <c:pt idx="4">
                  <c:v>Animateurs scolaires Féminin</c:v>
                </c:pt>
                <c:pt idx="5">
                  <c:v>Animateurs communautaires Masculin</c:v>
                </c:pt>
                <c:pt idx="6">
                  <c:v>Animateurs communautairesFéminin</c:v>
                </c:pt>
                <c:pt idx="7">
                  <c:v> RSPSJ</c:v>
                </c:pt>
              </c:strCache>
            </c:strRef>
          </c:cat>
          <c:val>
            <c:numRef>
              <c:f>'Trame résultats'!$B$226:$B$233</c:f>
              <c:numCache>
                <c:formatCode>General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0-4B71-87CA-040C683A9B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2905152"/>
        <c:axId val="1332905480"/>
      </c:barChart>
      <c:catAx>
        <c:axId val="13329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2905480"/>
        <c:crosses val="autoZero"/>
        <c:auto val="1"/>
        <c:lblAlgn val="ctr"/>
        <c:lblOffset val="100"/>
        <c:noMultiLvlLbl val="0"/>
      </c:catAx>
      <c:valAx>
        <c:axId val="1332905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29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Composition du COSA par sexe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1-43E1-B450-BD9DCFFBEC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91-43E1-B450-BD9DCFFBEC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'Trame résultats'!$B$68:$C$68</c:f>
              <c:strCache>
                <c:ptCount val="2"/>
                <c:pt idx="0">
                  <c:v>Homme</c:v>
                </c:pt>
                <c:pt idx="1">
                  <c:v>Femme</c:v>
                </c:pt>
              </c:strCache>
            </c:strRef>
          </c:cat>
          <c:val>
            <c:numRef>
              <c:f>'Trame résultats'!$B$69:$C$69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4-4B0F-BEA7-D3F696A76D8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Composition du COSA par tranche d'âge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31-4CB1-9C8B-60631BA61D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31-4CB1-9C8B-60631BA61D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'Trame résultats'!$B$91:$C$91</c:f>
              <c:strCache>
                <c:ptCount val="2"/>
                <c:pt idx="0">
                  <c:v>10-24 </c:v>
                </c:pt>
                <c:pt idx="1">
                  <c:v>25 ans et Plus</c:v>
                </c:pt>
              </c:strCache>
            </c:strRef>
          </c:cat>
          <c:val>
            <c:numRef>
              <c:f>'Trame résultats'!$B$92:$C$92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6-44D9-9AA4-A17DE7102F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Composition du GASC par sexe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02-4E08-8339-31678D950B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02-4E08-8339-31678D950B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'Trame résultats'!$B$115:$C$115</c:f>
              <c:strCache>
                <c:ptCount val="2"/>
                <c:pt idx="0">
                  <c:v>Homme</c:v>
                </c:pt>
                <c:pt idx="1">
                  <c:v>Femme</c:v>
                </c:pt>
              </c:strCache>
            </c:strRef>
          </c:cat>
          <c:val>
            <c:numRef>
              <c:f>'Trame résultats'!$B$116:$C$116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A-49A2-963E-09D3331FDC8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Composition du GASC par tranche d'âge</a:t>
            </a:r>
            <a:endParaRPr lang="de-D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07-4679-A0D5-5F74D629B3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07-4679-A0D5-5F74D629B3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'Trame résultats'!$B$137:$C$137</c:f>
              <c:strCache>
                <c:ptCount val="2"/>
                <c:pt idx="0">
                  <c:v>10-24 </c:v>
                </c:pt>
                <c:pt idx="1">
                  <c:v>25 ans et Plus</c:v>
                </c:pt>
              </c:strCache>
            </c:strRef>
          </c:cat>
          <c:val>
            <c:numRef>
              <c:f>'Trame résultats'!$B$138:$C$138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8-46EC-BC33-02C68A9D2F7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Membre du comité du RSC</a:t>
            </a:r>
            <a:endParaRPr lang="de-D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E8-40B2-833C-BDE32A2D57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E8-40B2-833C-BDE32A2D5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'Trame résultats'!$B$158:$C$158</c:f>
              <c:strCache>
                <c:ptCount val="2"/>
                <c:pt idx="0">
                  <c:v>Homme</c:v>
                </c:pt>
                <c:pt idx="1">
                  <c:v>Femme</c:v>
                </c:pt>
              </c:strCache>
            </c:strRef>
          </c:cat>
          <c:val>
            <c:numRef>
              <c:f>'Trame résultats'!$B$159:$C$159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6-49E4-A3CD-B45B5BD782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1539240</xdr:colOff>
      <xdr:row>10</xdr:row>
      <xdr:rowOff>129540</xdr:rowOff>
    </xdr:from>
    <xdr:to>
      <xdr:col>2</xdr:col>
      <xdr:colOff>857250</xdr:colOff>
      <xdr:row>25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A6E8A8F-88B4-44CF-A14B-0DAE0A8C9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</xdr:colOff>
      <xdr:row>181</xdr:row>
      <xdr:rowOff>144780</xdr:rowOff>
    </xdr:from>
    <xdr:to>
      <xdr:col>3</xdr:col>
      <xdr:colOff>640080</xdr:colOff>
      <xdr:row>196</xdr:row>
      <xdr:rowOff>144780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676C8315-F8C8-44FD-9599-3716B1B7C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228600</xdr:colOff>
      <xdr:row>203</xdr:row>
      <xdr:rowOff>175260</xdr:rowOff>
    </xdr:from>
    <xdr:to>
      <xdr:col>3</xdr:col>
      <xdr:colOff>655320</xdr:colOff>
      <xdr:row>219</xdr:row>
      <xdr:rowOff>38100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3AB119B2-BF1E-4D57-A521-F8137451B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323850</xdr:colOff>
      <xdr:row>234</xdr:row>
      <xdr:rowOff>22860</xdr:rowOff>
    </xdr:from>
    <xdr:to>
      <xdr:col>2</xdr:col>
      <xdr:colOff>415290</xdr:colOff>
      <xdr:row>249</xdr:row>
      <xdr:rowOff>22860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55ADC140-017E-434C-9E98-2FD3C3A13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142876</xdr:colOff>
      <xdr:row>70</xdr:row>
      <xdr:rowOff>65723</xdr:rowOff>
    </xdr:from>
    <xdr:to>
      <xdr:col>3</xdr:col>
      <xdr:colOff>329566</xdr:colOff>
      <xdr:row>84</xdr:row>
      <xdr:rowOff>148591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59E23F18-3220-46D0-A36A-23C4DC21F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177165</xdr:colOff>
      <xdr:row>93</xdr:row>
      <xdr:rowOff>107632</xdr:rowOff>
    </xdr:from>
    <xdr:to>
      <xdr:col>3</xdr:col>
      <xdr:colOff>838200</xdr:colOff>
      <xdr:row>108</xdr:row>
      <xdr:rowOff>140017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78EA0BC0-39CA-479F-959D-0B6C66C01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148590</xdr:colOff>
      <xdr:row>117</xdr:row>
      <xdr:rowOff>60007</xdr:rowOff>
    </xdr:from>
    <xdr:to>
      <xdr:col>3</xdr:col>
      <xdr:colOff>809625</xdr:colOff>
      <xdr:row>132</xdr:row>
      <xdr:rowOff>92392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3A5E327-B206-4395-9763-2FB1694E2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259080</xdr:colOff>
      <xdr:row>139</xdr:row>
      <xdr:rowOff>35242</xdr:rowOff>
    </xdr:from>
    <xdr:to>
      <xdr:col>3</xdr:col>
      <xdr:colOff>923925</xdr:colOff>
      <xdr:row>154</xdr:row>
      <xdr:rowOff>65722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7C37C9D-47AA-4922-8133-ACD67590A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196215</xdr:colOff>
      <xdr:row>160</xdr:row>
      <xdr:rowOff>151447</xdr:rowOff>
    </xdr:from>
    <xdr:to>
      <xdr:col>3</xdr:col>
      <xdr:colOff>857250</xdr:colOff>
      <xdr:row>175</xdr:row>
      <xdr:rowOff>178117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C8F4E0AB-D61B-4F4A-8821-35AECE0A4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438</xdr:row>
      <xdr:rowOff>0</xdr:rowOff>
    </xdr:from>
    <xdr:to>
      <xdr:col>6</xdr:col>
      <xdr:colOff>304800</xdr:colOff>
      <xdr:row>441</xdr:row>
      <xdr:rowOff>91671</xdr:rowOff>
    </xdr:to>
    <xdr:sp macro="" textlink="">
      <xdr:nvSpPr>
        <xdr:cNvPr id="2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AB04A4E6-24AF-47B6-A109-4FDF6907AC8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6753700"/>
          <a:ext cx="304800" cy="651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601</xdr:row>
      <xdr:rowOff>152399</xdr:rowOff>
    </xdr:from>
    <xdr:ext cx="304800" cy="636308"/>
    <xdr:sp macro="" textlink="">
      <xdr:nvSpPr>
        <xdr:cNvPr id="3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F80E0E15-1A24-48EF-BF30-88563950977E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28625599"/>
          <a:ext cx="304800" cy="636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438</xdr:row>
      <xdr:rowOff>0</xdr:rowOff>
    </xdr:from>
    <xdr:to>
      <xdr:col>6</xdr:col>
      <xdr:colOff>304800</xdr:colOff>
      <xdr:row>441</xdr:row>
      <xdr:rowOff>91671</xdr:rowOff>
    </xdr:to>
    <xdr:sp macro="" textlink="">
      <xdr:nvSpPr>
        <xdr:cNvPr id="4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ADA9E14E-297F-4AE5-AF6B-AE0097E8235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6753700"/>
          <a:ext cx="304800" cy="651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571500</xdr:colOff>
      <xdr:row>116</xdr:row>
      <xdr:rowOff>68580</xdr:rowOff>
    </xdr:from>
    <xdr:ext cx="304800" cy="636308"/>
    <xdr:sp macro="" textlink="">
      <xdr:nvSpPr>
        <xdr:cNvPr id="5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59567CEE-95D9-4F87-95CB-4AA77203F0A5}"/>
            </a:ext>
          </a:extLst>
        </xdr:cNvPr>
        <xdr:cNvSpPr>
          <a:spLocks noChangeAspect="1" noChangeArrowheads="1"/>
        </xdr:cNvSpPr>
      </xdr:nvSpPr>
      <xdr:spPr bwMode="auto">
        <a:xfrm>
          <a:off x="22469475" y="22995255"/>
          <a:ext cx="304800" cy="636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601</xdr:row>
      <xdr:rowOff>152399</xdr:rowOff>
    </xdr:from>
    <xdr:ext cx="304800" cy="636308"/>
    <xdr:sp macro="" textlink="">
      <xdr:nvSpPr>
        <xdr:cNvPr id="6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197B8B40-E4A5-491F-B34E-B0194BC7BFCC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28625599"/>
          <a:ext cx="304800" cy="636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438</xdr:row>
      <xdr:rowOff>0</xdr:rowOff>
    </xdr:from>
    <xdr:to>
      <xdr:col>6</xdr:col>
      <xdr:colOff>304800</xdr:colOff>
      <xdr:row>441</xdr:row>
      <xdr:rowOff>93576</xdr:rowOff>
    </xdr:to>
    <xdr:sp macro="" textlink="">
      <xdr:nvSpPr>
        <xdr:cNvPr id="7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6E02C5B7-104C-41FC-BFB7-B76186000109}"/>
            </a:ext>
          </a:extLst>
        </xdr:cNvPr>
        <xdr:cNvSpPr>
          <a:spLocks noChangeAspect="1" noChangeArrowheads="1"/>
        </xdr:cNvSpPr>
      </xdr:nvSpPr>
      <xdr:spPr bwMode="auto">
        <a:xfrm>
          <a:off x="6696075" y="80286225"/>
          <a:ext cx="304800" cy="64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601</xdr:row>
      <xdr:rowOff>152399</xdr:rowOff>
    </xdr:from>
    <xdr:ext cx="304800" cy="636308"/>
    <xdr:sp macro="" textlink="">
      <xdr:nvSpPr>
        <xdr:cNvPr id="8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A6836A8C-2519-4CF2-9E42-14FC6D848821}"/>
            </a:ext>
          </a:extLst>
        </xdr:cNvPr>
        <xdr:cNvSpPr>
          <a:spLocks noChangeAspect="1" noChangeArrowheads="1"/>
        </xdr:cNvSpPr>
      </xdr:nvSpPr>
      <xdr:spPr bwMode="auto">
        <a:xfrm>
          <a:off x="6696075" y="109937549"/>
          <a:ext cx="304800" cy="636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438</xdr:row>
      <xdr:rowOff>0</xdr:rowOff>
    </xdr:from>
    <xdr:to>
      <xdr:col>6</xdr:col>
      <xdr:colOff>304800</xdr:colOff>
      <xdr:row>441</xdr:row>
      <xdr:rowOff>93576</xdr:rowOff>
    </xdr:to>
    <xdr:sp macro="" textlink="">
      <xdr:nvSpPr>
        <xdr:cNvPr id="9" name="AutoShape 1" descr="blob:https://web.whatsapp.com/de843d1c-5edc-4eb9-9fca-063d4d342bc9">
          <a:extLst>
            <a:ext uri="{FF2B5EF4-FFF2-40B4-BE49-F238E27FC236}">
              <a16:creationId xmlns:a16="http://schemas.microsoft.com/office/drawing/2014/main" id="{EFEE3A9A-6919-4C95-9715-5E0A2FFAD25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80286225"/>
          <a:ext cx="304800" cy="64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S%20RUTOKI/Desktop/20201029_BDD%20monographies%20r&#233;seaux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2371/AppData/Local/Microsoft/Windows/INetCache/Content.Outlook/G55SB80I/20210329-%20BDD%20Monographies%20r&#233;seaux%20PS%20Mwa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n/Desktop/CDS%20NDA%20BASE%20RESEA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base de données"/>
      <sheetName val="Menu déroulant 1"/>
      <sheetName val="BDD1 monographie"/>
      <sheetName val="Note explicative"/>
      <sheetName val="BDD2 Monographie"/>
      <sheetName val="Menu déroulant 2"/>
      <sheetName val="Tableau de bord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PVH</v>
          </cell>
        </row>
        <row r="4">
          <cell r="F4" t="str">
            <v>BATWA</v>
          </cell>
        </row>
        <row r="5">
          <cell r="F5" t="str">
            <v>Mère célibataire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base de données"/>
      <sheetName val="Menu déroulant 1"/>
      <sheetName val="BDD1 monographie"/>
      <sheetName val="Note explicative"/>
      <sheetName val="BDD2 Monographie"/>
      <sheetName val="Menu déroulant 2"/>
      <sheetName val="Tableau de bord"/>
      <sheetName val="Feuil1"/>
    </sheetNames>
    <sheetDataSet>
      <sheetData sheetId="0" refreshError="1"/>
      <sheetData sheetId="1">
        <row r="3">
          <cell r="B3" t="str">
            <v>GITEGA</v>
          </cell>
        </row>
        <row r="4">
          <cell r="B4" t="str">
            <v>KIBUMBU</v>
          </cell>
        </row>
        <row r="5">
          <cell r="B5" t="str">
            <v>FOTA</v>
          </cell>
        </row>
        <row r="6">
          <cell r="B6" t="str">
            <v>MURAMVYA</v>
          </cell>
        </row>
        <row r="7">
          <cell r="B7" t="str">
            <v>KIGANDA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base de données"/>
      <sheetName val="Menu déroulant 1"/>
      <sheetName val="BDD1 monographie"/>
      <sheetName val="Note explicative"/>
      <sheetName val="BDD2 Monographie"/>
      <sheetName val="Menu déroulant 2"/>
      <sheetName val="Feuil1"/>
      <sheetName val="Tableau de bord"/>
      <sheetName val="Feuil2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>
        <row r="3">
          <cell r="E3" t="str">
            <v>Féminin</v>
          </cell>
        </row>
        <row r="4">
          <cell r="E4" t="str">
            <v>Masculin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E54811-BCDE-47DB-9EA1-6B0DEFF1C986}" name="Mono1" displayName="Mono1" ref="A1:CH30" totalsRowShown="0" headerRowDxfId="124" headerRowBorderDxfId="123" tableBorderDxfId="122">
  <autoFilter ref="A1:CH30" xr:uid="{E06FB585-654F-441E-BB90-EC8B0E7AC726}"/>
  <tableColumns count="86">
    <tableColumn id="1" xr3:uid="{6A69C875-14FA-4E37-A68B-4FDBE5097E3F}" name="P S" dataDxfId="121"/>
    <tableColumn id="2" xr3:uid="{DAD6B732-2477-432C-9882-DA8DDD3E16FF}" name="DS" dataDxfId="120"/>
    <tableColumn id="3" xr3:uid="{130EC46B-24C9-4EA4-9808-503F32887A43}" name="Nom du CDS" dataDxfId="119"/>
    <tableColumn id="4" xr3:uid="{273D52BD-CE4D-4880-863C-3542BCF49CCF}" name="Statut du CDS" dataDxfId="118"/>
    <tableColumn id="5" xr3:uid="{54F6A726-DF0A-409A-AE6D-307D7482CE91}" name="Population dans l'AR du CDS" dataDxfId="117"/>
    <tableColumn id="6" xr3:uid="{4D4340F5-87E2-49BB-BE20-993220F69E76}" name="Population jeunes et adolescents(10-24 ans)" dataDxfId="116"/>
    <tableColumn id="7" xr3:uid="{E16243FF-0D74-467F-BE90-BD8608A8948B}" name="Nb de collines de l’AR du CDS " dataDxfId="115"/>
    <tableColumn id="8" xr3:uid="{C0FD5E90-E31B-421F-8B69-6021BBC29B65}" name="Nb de sous colline de l'AR du CDS" dataDxfId="114"/>
    <tableColumn id="9" xr3:uid="{0781F323-7B3B-4F33-B264-35431A5B7A58}" name="Nb total personnel du CDS" dataDxfId="113"/>
    <tableColumn id="10" xr3:uid="{666BDBB5-01A1-4AFE-90AD-F86F5F13FAC5}" name="Nb personnel médical" dataDxfId="112"/>
    <tableColumn id="11" xr3:uid="{D69D44A5-6B85-4C85-BBB1-664E739DDE8B}" name="Nb prestataires de soins paramédicaux" dataDxfId="111"/>
    <tableColumn id="12" xr3:uid="{4B7CE4BF-F5BB-445A-A5A0-32068C612C21}" name="Nb personnel d'appui " dataDxfId="110"/>
    <tableColumn id="13" xr3:uid="{9EEDD52F-F068-4225-B14E-269EFC9F870D}" name="Nb autre personnel qualifié " dataDxfId="109"/>
    <tableColumn id="14" xr3:uid="{93200AE0-FB1B-4A9A-897B-EA437BBBC0B8}" name="Nb personnel formé SSRAJ " dataDxfId="108"/>
    <tableColumn id="15" xr3:uid="{418CC07A-098F-44F3-9B2B-41DA9FAA5C7F}" name="Nb personnel formé sur la PEC integrée des VSBG " dataDxfId="107"/>
    <tableColumn id="16" xr3:uid="{AE0ED2C3-61A2-4D83-BE0D-E887151658EC}" name="Principale source d'énergie du CDS" dataDxfId="106"/>
    <tableColumn id="17" xr3:uid="{502B4B79-F9AA-46CC-9F9B-4487444C9DC7}" name="Nb poste TV et accessoire bien fixé sur un mur ou protégé dans une armoire ouvrable " dataDxfId="105"/>
    <tableColumn id="18" xr3:uid="{4D9EDFBD-CEF3-4874-B31A-94563563AE63}" name="Affiches SSR" dataDxfId="104"/>
    <tableColumn id="19" xr3:uid="{AFDC2148-6E3B-4DF9-B94A-AE9F24923FE1}" name="Dépliants SSR" dataDxfId="103"/>
    <tableColumn id="20" xr3:uid="{67601B10-7776-48CD-A56B-CE1D0C9ECD6D}" name="Manuel de formation SSR" dataDxfId="102"/>
    <tableColumn id="21" xr3:uid="{83646C46-FD09-443A-A6DD-02414A3B94B8}" name="Guide des pairs éducateurs SSRAJ" dataDxfId="101"/>
    <tableColumn id="23" xr3:uid="{BA62EB14-7C06-44D8-B661-923FCEEA3DBD}" name="Boite à image SSR" dataDxfId="100"/>
    <tableColumn id="24" xr3:uid="{76DA9453-0991-40DD-87FF-14FD97BFE9A5}" name="Compétences à la vie courante" dataDxfId="99"/>
    <tableColumn id="25" xr3:uid="{487D161A-DAF5-4D7B-8794-14B106C95DA5}" name="Le monde commence par moi" dataDxfId="98"/>
    <tableColumn id="26" xr3:uid="{7F4CC9AA-3936-45AE-9F79-69BE97B49F4F}" name="Film sur DVD sur la SSRAJ y compris les IST/VIH/SIDA" dataDxfId="97"/>
    <tableColumn id="27" xr3:uid="{FDCD5FEE-27A7-4529-AF45-BDB2B8E96FD1}" name="Nb de blouses pour les prestataires avec un message «prestataire ami des jeunes»" dataDxfId="96"/>
    <tableColumn id="28" xr3:uid="{C49CABE5-12A8-4ECB-BFF6-1814B4733A17}" name="Nb d'ordinateurs fonctionnels" dataDxfId="95"/>
    <tableColumn id="29" xr3:uid="{86B983F2-40D3-4E22-BCF6-959C836D063C}" name="Existence d'un matériel de projection" dataDxfId="94"/>
    <tableColumn id="30" xr3:uid="{299F70AF-8187-4897-929F-407B0E9A8888}" name="Connexion internet" dataDxfId="93"/>
    <tableColumn id="31" xr3:uid="{5092862F-CDBE-44C1-8728-E4F627B30FE7}" name="Matériel ludique" dataDxfId="92"/>
    <tableColumn id="32" xr3:uid="{AE4846C9-22F8-47DA-BEC0-E082B821C3DD}" name="Espaces exploitables pour activités attractives" dataDxfId="91"/>
    <tableColumn id="33" xr3:uid="{30AF9718-4EFC-413F-BC46-3CE17BFF745C}" name="Service SSRAJ disponible" dataDxfId="90"/>
    <tableColumn id="34" xr3:uid="{346110AE-F4FD-4393-A84B-B2D92BD59C6A}" name="Offre du counseling en PF " dataDxfId="89"/>
    <tableColumn id="35" xr3:uid="{27DF565A-F3B3-4B5E-9476-8D5707793E47}" name="Offre MCM" dataDxfId="88"/>
    <tableColumn id="36" xr3:uid="{3AE570E8-4A4E-4D8F-8A57-5076A0F9AC76}" name="Service CDV disponible" dataDxfId="87"/>
    <tableColumn id="37" xr3:uid="{6403E6EE-9CDD-425A-9808-C612B44A22FB}" name="Offre la PTME " dataDxfId="86"/>
    <tableColumn id="38" xr3:uid="{A47579F3-8EFA-4270-9495-3B872DE50BC2}" name="Offre du  Traitement ARV " dataDxfId="85"/>
    <tableColumn id="39" xr3:uid="{063F1326-7D68-4E8A-924D-12E7578CDD0C}" name="Offre le traitement contre les IST" dataDxfId="84"/>
    <tableColumn id="40" xr3:uid="{9ACB813D-F9A3-46DA-A121-6B6DEDA36C45}" name="Canaux existants pour recueillir les avis des utilisateurs des services " dataDxfId="83"/>
    <tableColumn id="41" xr3:uid="{588ACE13-EA0B-4AD2-BA1F-332F944A3D70}" name="Nb total des membres du COSA" dataDxfId="82"/>
    <tableColumn id="42" xr3:uid="{E3DCEBAB-5BDA-4CE7-9A60-A95484B3CD2C}" name="Nb Hommes du COSA" dataDxfId="81"/>
    <tableColumn id="43" xr3:uid="{8FD313BA-DF63-4331-8C8B-963464CED0F3}" name="Nb Femmes du COSA" dataDxfId="80"/>
    <tableColumn id="44" xr3:uid="{CB4CCC17-1A12-464E-92E4-8F7125EC2881}" name="Nb des membres de 10-24ans" dataDxfId="79"/>
    <tableColumn id="45" xr3:uid="{636EB8F2-1F11-4B57-8935-078BE7C90FBC}" name="Nb des  membres du COSA de 25 ans et plus" dataDxfId="78"/>
    <tableColumn id="46" xr3:uid="{CC95BA9F-FA19-4F12-98B7-253C90D830A9}" name="Nb des membres du GASC" dataDxfId="77"/>
    <tableColumn id="47" xr3:uid="{52E965EA-C955-433B-A02B-1556BB14A96E}" name="Nb Hommes du GASC" dataDxfId="76"/>
    <tableColumn id="48" xr3:uid="{5FA4C6B2-105E-4ED9-913D-7DC153248824}" name="Nb Femmes du GASC" dataDxfId="75"/>
    <tableColumn id="49" xr3:uid="{347C03A4-9824-4786-BCA1-9A14F77D923B}" name="Nb des membres du GASC de 10-24ans" dataDxfId="74"/>
    <tableColumn id="50" xr3:uid="{0C867D41-FB5D-41FE-BDED-CB66AF43D6CC}" name="Nb des membres du GASC de 25 ans et plus" dataDxfId="73"/>
    <tableColumn id="51" xr3:uid="{80FD244E-522B-46E1-9FC3-1E043F776456}" name="Date de création du RSC" dataDxfId="72"/>
    <tableColumn id="52" xr3:uid="{CE0EA27C-F67A-4183-BEB6-8D4ECEB2BC11}" name="Nb de structures membres du RSC" dataDxfId="71"/>
    <tableColumn id="64" xr3:uid="{1F51F10A-B57A-471A-A145-995E4B5B7F76}" name="Nb total d'écoles de l'AR du CDS" dataDxfId="70"/>
    <tableColumn id="65" xr3:uid="{6CC510EB-C639-42F2-B8B0-7C488E5C22DB}" name="Nb d'écoles membres du RSC" dataDxfId="69"/>
    <tableColumn id="66" xr3:uid="{9D28B397-D554-45D1-B11D-EE48B1A90AEF}" name="Nb d'écoles fondamentales membres du RSC " dataDxfId="68"/>
    <tableColumn id="67" xr3:uid="{35B09364-0A36-468B-A0F2-DB5EF26D8052}" name="Nb d'écoles post fondamentales  membres du RSC " dataDxfId="67"/>
    <tableColumn id="68" xr3:uid="{16FF11D1-8945-4968-8D69-B1B3B23150A3}" name="Nb d'école du fondamental au post fondamental du RSC" dataDxfId="66"/>
    <tableColumn id="55" xr3:uid="{CE269CF0-D9AF-43D0-A9FC-3B505624A564}" name="Nb d'associations ou groupements liés au réseau" dataDxfId="65"/>
    <tableColumn id="56" xr3:uid="{AA89D9BC-47AC-474B-BF7B-003CC6894905}" name="Nb de structure liés aux groupements" dataDxfId="64"/>
    <tableColumn id="57" xr3:uid="{501E66B1-AC82-4725-AA25-253B4227D448}" name="Nb Eglises membres" dataDxfId="63"/>
    <tableColumn id="58" xr3:uid="{AC29D1B5-A7FD-4256-9E15-C5D870A39302}" name="Autres" dataDxfId="62"/>
    <tableColumn id="59" xr3:uid="{3C2D0349-86F5-473F-B741-138F2129BE26}" name="Nb d'animateurs" dataDxfId="61"/>
    <tableColumn id="60" xr3:uid="{E296E11F-4580-4D9D-9094-1CB53AAEB7A2}" name="Nb d'animateurs scolaires Masculin" dataDxfId="60"/>
    <tableColumn id="61" xr3:uid="{C1566ABE-5BE6-49B8-8E7B-5DF430F3BF15}" name="Nb d'animateurs scolaires Féminin" dataDxfId="59"/>
    <tableColumn id="62" xr3:uid="{984CCD58-0FC2-4639-A5B1-9FE498BDCE07}" name="Nb d'animateurs communautaires Masculin" dataDxfId="58"/>
    <tableColumn id="63" xr3:uid="{C0459934-FC9C-4864-A358-AD10DEFB3FAC}" name="Nb d'animateurs communautaires Féminin" dataDxfId="57"/>
    <tableColumn id="69" xr3:uid="{84602A10-A533-420B-8A84-4584687F8C63}" name="CJ fonctionnel dans l'AR du CDS " dataDxfId="56"/>
    <tableColumn id="70" xr3:uid="{4D2C9118-90A5-4295-ACDF-3AB2680DA6BD}" name="Nb des membres du comité de réseau" dataDxfId="55"/>
    <tableColumn id="71" xr3:uid="{DAA6210D-A9C7-4F2F-A66C-E837F02A830B}" name="Nombre de membres du comité Masculin" dataDxfId="54"/>
    <tableColumn id="72" xr3:uid="{383D291C-FC8B-44C7-BBE4-52EB1DABE800}" name="Nombre de membres du comité Feminin" dataDxfId="53"/>
    <tableColumn id="73" xr3:uid="{B4B409F4-9F73-4518-B664-9A363B50CDCE}" name="Nb membre comité de 10-14ans" dataDxfId="52"/>
    <tableColumn id="74" xr3:uid="{17AB0247-9AE0-4937-BA0E-C290B6407577}" name="Nb membre comité de 15-19ans" dataDxfId="51"/>
    <tableColumn id="75" xr3:uid="{025F75D1-A0D2-4955-B575-B5C6664B9FCC}" name="Nb membre comité de 20-24ans" dataDxfId="50"/>
    <tableColumn id="76" xr3:uid="{98D6B891-AE82-40BC-B2CD-5AB62EFBD8DE}" name="Nb membre comité de 25ans et plus" dataDxfId="49"/>
    <tableColumn id="77" xr3:uid="{E2DECDA0-96F9-4ED2-9FDF-8166AC3EBBC3}" name="Nb PVH membre comité" dataDxfId="48"/>
    <tableColumn id="78" xr3:uid="{5B95067C-C5B6-4434-B98A-CCB7D040540B}" name="Nb BATWA membre comité" dataDxfId="47"/>
    <tableColumn id="79" xr3:uid="{D66ABEBF-9DF4-40AE-AD5A-F7A62EDAF699}" name="Nb MC  membre comité" dataDxfId="46"/>
    <tableColumn id="81" xr3:uid="{8D6C628B-981C-43C9-9624-E9DF8DBC3C68}" name="Nom du GMC" dataDxfId="45"/>
    <tableColumn id="82" xr3:uid="{5420B583-BD7F-4F26-869F-3A270DCB2E4F}" name="Date de création du GMC" dataDxfId="44"/>
    <tableColumn id="83" xr3:uid="{B2DF2DBC-A7C6-4CCC-B9F7-6C50703AD8CD}" name="Effectif des membres du GMC" dataDxfId="43"/>
    <tableColumn id="84" xr3:uid="{26181475-0319-4634-903C-F02C9FC18E36}" name="Effectif des membres formées" dataDxfId="42"/>
    <tableColumn id="85" xr3:uid="{06B148E9-63E1-4892-8375-08C3A2FADC2A}" name="Nb membre GMC de 10-14ans" dataDxfId="41"/>
    <tableColumn id="86" xr3:uid="{26E81EBB-766D-437A-B31F-C8769566A4BA}" name="Nb membre GMC de 15-19ans" dataDxfId="40"/>
    <tableColumn id="87" xr3:uid="{F1AFD408-3FA5-4143-BDB9-F3C5B2FD7FB4}" name="Nb membre GMC de 20-24ans" dataDxfId="39"/>
    <tableColumn id="88" xr3:uid="{CBEA30DA-5340-446C-B76D-6F9B8D20672C}" name="Nb membre GMC de  25 ans et plus" dataDxfId="38"/>
    <tableColumn id="89" xr3:uid="{EC12C450-8446-45F9-A43D-B10DFB5DA597}" name="Reconnaissance au niveau de la commune" dataDxfId="37"/>
    <tableColumn id="90" xr3:uid="{3030922A-3A33-48AA-9552-4EE88AC60002}" name="Type d'AGR" dataDxfId="36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057541-B414-45AC-8515-6048713C1FD8}" name="Mono2" displayName="Mono2" ref="A1:AF2467" totalsRowShown="0" headerRowDxfId="35" dataDxfId="33" headerRowBorderDxfId="34" tableBorderDxfId="32">
  <autoFilter ref="A1:AF2467" xr:uid="{D439AE60-64D3-4BFE-8E38-AB2ADA15C80D}"/>
  <tableColumns count="32">
    <tableColumn id="1" xr3:uid="{C0E30F49-324C-4BEF-AD07-D63C5142FDC1}" name="N°" dataDxfId="31"/>
    <tableColumn id="2" xr3:uid="{B89582AB-9305-429F-8CB0-1D6B23F9D155}" name="Nom" dataDxfId="30"/>
    <tableColumn id="3" xr3:uid="{0611F7CD-CDC1-4E84-8CE4-D92496849AE2}" name="Prénom" dataDxfId="29"/>
    <tableColumn id="4" xr3:uid="{203DAA69-BFE3-46AB-AC88-A98B70BF7194}" name="PS" dataDxfId="28"/>
    <tableColumn id="5" xr3:uid="{D45C9377-E0B2-463C-8AC6-A13B14C53B49}" name="DS" dataDxfId="27"/>
    <tableColumn id="6" xr3:uid="{FFA0C7A4-AA42-490D-A9DD-095EC2C2062E}" name="CDS" dataDxfId="26"/>
    <tableColumn id="7" xr3:uid="{7F2C6E7C-ECBF-405A-8DF0-374429319188}" name="Colline de résidence" dataDxfId="25"/>
    <tableColumn id="8" xr3:uid="{58807DD6-3AF6-4DDC-950C-5C0CE5FF5CA0}" name="Age" dataDxfId="24"/>
    <tableColumn id="9" xr3:uid="{6ADF8310-00A1-409F-8097-FF28BE2E9EE1}" name="Sexe" dataDxfId="23"/>
    <tableColumn id="10" xr3:uid="{238F8A5A-52A8-4A5F-8564-3120D1B5950A}" name="Niveau d'études" dataDxfId="22"/>
    <tableColumn id="11" xr3:uid="{FEF53B5A-C0D9-4C93-8B33-1A2E8E8B0C1D}" name="Membre COSA" dataDxfId="21"/>
    <tableColumn id="12" xr3:uid="{23AC2039-7637-49F8-8161-526CCDEFCCA5}" name="Membre GASC" dataDxfId="20"/>
    <tableColumn id="13" xr3:uid="{18E7F85B-1E87-4A6C-B926-03FD3B421919}" name="Membre du comité de RSC" dataDxfId="19"/>
    <tableColumn id="14" xr3:uid="{6E1EC759-20E9-40F1-BA12-B1E340F25E71}" name="Rôle dans le comité" dataDxfId="18"/>
    <tableColumn id="15" xr3:uid="{2680CCCA-A14F-4AE2-9087-9AFCA8EA2A19}" name="Membre GMC" dataDxfId="17"/>
    <tableColumn id="16" xr3:uid="{64E36BDB-F78B-43A9-8F1B-EB0B22F19A83}" name="Animateur du Réseau" dataDxfId="16"/>
    <tableColumn id="17" xr3:uid="{62772430-7B56-4735-A67D-F7E8745A410C}" name="Formé sur CVC ou LMCPM ou UJV" dataDxfId="15"/>
    <tableColumn id="18" xr3:uid="{0FF16728-941B-4B1A-9350-5259EB46AE4B}" name="Catégorie représentée" dataDxfId="14"/>
    <tableColumn id="19" xr3:uid="{F998D160-550C-418E-A654-1E396BDE2A0F}" name="Appartenance aux groupes  ayant des besoins specifiques en SR" dataDxfId="13"/>
    <tableColumn id="20" xr3:uid="{0098667D-E450-45F3-A1D2-8B337945D78A}" name="Si oui préciser" dataDxfId="12"/>
    <tableColumn id="21" xr3:uid="{A660F422-8621-4C8D-AE2D-E8665EE53E48}" name="juil.-20" dataDxfId="11"/>
    <tableColumn id="22" xr3:uid="{BCB5FE60-2D4B-4D77-8C4A-95EB0722DDF5}" name="août-20" dataDxfId="10"/>
    <tableColumn id="23" xr3:uid="{74D2E978-EB23-402F-AF6B-1CABA744B307}" name="sept.-20" dataDxfId="9"/>
    <tableColumn id="24" xr3:uid="{9A935606-E81E-4484-B671-176826B33D82}" name="oct.-20" dataDxfId="8"/>
    <tableColumn id="25" xr3:uid="{39455D25-25D1-47EF-BD93-4DA73DCCD9B9}" name="nov.-20" dataDxfId="7"/>
    <tableColumn id="26" xr3:uid="{313FFD99-9B8C-405E-9801-9EB606A7295A}" name="déc.-20" dataDxfId="6"/>
    <tableColumn id="27" xr3:uid="{8CC68250-3C15-46AE-9104-E3D0D3CEBECD}" name="janv.-21" dataDxfId="5"/>
    <tableColumn id="28" xr3:uid="{2B5528AC-CB91-47FD-8FD2-B6945D36CF90}" name="févr.-21" dataDxfId="4"/>
    <tableColumn id="29" xr3:uid="{DFDC9111-4C2D-4C3F-975D-CA80A96450E2}" name="mars-21" dataDxfId="3"/>
    <tableColumn id="30" xr3:uid="{8D87ED37-3093-4DD4-953F-4354B647B2FE}" name="avr.-21" dataDxfId="2"/>
    <tableColumn id="31" xr3:uid="{075C0DBF-169D-406F-AB49-C54628E4F7BD}" name="mai-21" dataDxfId="1"/>
    <tableColumn id="32" xr3:uid="{F649789F-88C6-427E-9A32-885A49FE2588}" name="juin-2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Facette">
  <a:themeElements>
    <a:clrScheme name="Bleu 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Facette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opLeftCell="A19" workbookViewId="0">
      <selection activeCell="B28" sqref="B28"/>
    </sheetView>
  </sheetViews>
  <sheetFormatPr baseColWidth="10" defaultColWidth="8.88671875" defaultRowHeight="14.4" x14ac:dyDescent="0.3"/>
  <cols>
    <col min="1" max="1" width="41.33203125" style="1" customWidth="1"/>
    <col min="2" max="2" width="24.109375" customWidth="1"/>
    <col min="3" max="3" width="13.6640625" customWidth="1"/>
    <col min="4" max="4" width="14.109375" customWidth="1"/>
    <col min="5" max="5" width="15" style="1" customWidth="1"/>
    <col min="6" max="6" width="15.33203125" bestFit="1" customWidth="1"/>
    <col min="7" max="7" width="17.33203125" customWidth="1"/>
  </cols>
  <sheetData>
    <row r="1" spans="1:7" ht="54" x14ac:dyDescent="0.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28.8" x14ac:dyDescent="0.3">
      <c r="A2" s="131" t="s">
        <v>7</v>
      </c>
      <c r="B2" s="6" t="s">
        <v>8</v>
      </c>
      <c r="C2" s="7" t="s">
        <v>9</v>
      </c>
      <c r="D2" s="7"/>
      <c r="E2" s="6" t="s">
        <v>10</v>
      </c>
      <c r="F2" s="7" t="s">
        <v>11</v>
      </c>
      <c r="G2" s="132"/>
    </row>
    <row r="3" spans="1:7" ht="28.8" x14ac:dyDescent="0.3">
      <c r="A3" s="131"/>
      <c r="B3" s="6" t="s">
        <v>12</v>
      </c>
      <c r="C3" s="7" t="s">
        <v>9</v>
      </c>
      <c r="D3" s="7"/>
      <c r="E3" s="6" t="s">
        <v>10</v>
      </c>
      <c r="F3" s="7" t="s">
        <v>11</v>
      </c>
      <c r="G3" s="132"/>
    </row>
    <row r="4" spans="1:7" ht="28.8" x14ac:dyDescent="0.3">
      <c r="A4" s="131"/>
      <c r="B4" s="6" t="s">
        <v>13</v>
      </c>
      <c r="C4" s="7" t="s">
        <v>9</v>
      </c>
      <c r="D4" s="7"/>
      <c r="E4" s="6" t="s">
        <v>10</v>
      </c>
      <c r="F4" s="7" t="s">
        <v>11</v>
      </c>
      <c r="G4" s="132"/>
    </row>
    <row r="5" spans="1:7" ht="18" x14ac:dyDescent="0.3">
      <c r="A5" s="12"/>
      <c r="B5" s="1"/>
      <c r="G5" s="11"/>
    </row>
    <row r="6" spans="1:7" ht="28.8" x14ac:dyDescent="0.3">
      <c r="A6" s="3"/>
      <c r="B6" s="8"/>
      <c r="C6" s="9"/>
      <c r="D6" s="9"/>
      <c r="E6" s="8" t="s">
        <v>10</v>
      </c>
      <c r="F6" s="9" t="s">
        <v>11</v>
      </c>
      <c r="G6" s="9"/>
    </row>
    <row r="7" spans="1:7" ht="28.8" x14ac:dyDescent="0.3">
      <c r="A7" s="3" t="s">
        <v>14</v>
      </c>
      <c r="B7" s="8" t="s">
        <v>15</v>
      </c>
      <c r="C7" s="9" t="s">
        <v>9</v>
      </c>
      <c r="D7" s="9"/>
      <c r="E7" s="8" t="s">
        <v>10</v>
      </c>
      <c r="F7" s="9" t="s">
        <v>11</v>
      </c>
      <c r="G7" s="9"/>
    </row>
    <row r="8" spans="1:7" ht="29.4" x14ac:dyDescent="0.35">
      <c r="A8" s="2"/>
      <c r="B8" s="8" t="s">
        <v>16</v>
      </c>
      <c r="C8" s="9" t="s">
        <v>9</v>
      </c>
      <c r="D8" s="9"/>
      <c r="E8" s="8" t="s">
        <v>10</v>
      </c>
      <c r="F8" s="9" t="s">
        <v>11</v>
      </c>
      <c r="G8" s="9"/>
    </row>
    <row r="9" spans="1:7" ht="29.4" x14ac:dyDescent="0.35">
      <c r="A9" s="2"/>
      <c r="B9" s="8" t="s">
        <v>17</v>
      </c>
      <c r="C9" s="9" t="s">
        <v>18</v>
      </c>
      <c r="D9" s="9"/>
      <c r="E9" s="8" t="s">
        <v>10</v>
      </c>
      <c r="F9" s="9" t="s">
        <v>11</v>
      </c>
      <c r="G9" s="133"/>
    </row>
    <row r="10" spans="1:7" ht="29.4" x14ac:dyDescent="0.35">
      <c r="A10" s="2"/>
      <c r="B10" s="8" t="s">
        <v>19</v>
      </c>
      <c r="C10" s="9" t="s">
        <v>18</v>
      </c>
      <c r="D10" s="9"/>
      <c r="E10" s="8" t="s">
        <v>10</v>
      </c>
      <c r="F10" s="9" t="s">
        <v>11</v>
      </c>
      <c r="G10" s="133"/>
    </row>
    <row r="11" spans="1:7" ht="29.4" x14ac:dyDescent="0.35">
      <c r="A11" s="2"/>
      <c r="B11" s="8" t="s">
        <v>20</v>
      </c>
      <c r="C11" s="9" t="s">
        <v>9</v>
      </c>
      <c r="D11" s="9"/>
      <c r="E11" s="8" t="s">
        <v>10</v>
      </c>
      <c r="F11" s="9" t="s">
        <v>11</v>
      </c>
      <c r="G11" s="133"/>
    </row>
    <row r="12" spans="1:7" ht="29.4" x14ac:dyDescent="0.35">
      <c r="A12" s="2"/>
      <c r="B12" s="8" t="s">
        <v>21</v>
      </c>
      <c r="C12" s="9" t="s">
        <v>18</v>
      </c>
      <c r="D12" s="9"/>
      <c r="E12" s="8" t="s">
        <v>10</v>
      </c>
      <c r="F12" s="9" t="s">
        <v>11</v>
      </c>
      <c r="G12" s="133"/>
    </row>
    <row r="13" spans="1:7" ht="58.2" x14ac:dyDescent="0.35">
      <c r="A13" s="2"/>
      <c r="B13" s="8" t="s">
        <v>22</v>
      </c>
      <c r="C13" s="9" t="s">
        <v>9</v>
      </c>
      <c r="D13" s="9"/>
      <c r="E13" s="8" t="s">
        <v>10</v>
      </c>
      <c r="F13" s="9" t="s">
        <v>11</v>
      </c>
      <c r="G13" s="133"/>
    </row>
    <row r="14" spans="1:7" ht="29.4" x14ac:dyDescent="0.35">
      <c r="A14" s="2"/>
      <c r="B14" s="8" t="s">
        <v>23</v>
      </c>
      <c r="C14" s="9" t="s">
        <v>9</v>
      </c>
      <c r="D14" s="9"/>
      <c r="E14" s="8" t="s">
        <v>10</v>
      </c>
      <c r="F14" s="9" t="s">
        <v>11</v>
      </c>
      <c r="G14" s="133"/>
    </row>
    <row r="15" spans="1:7" ht="18" x14ac:dyDescent="0.35">
      <c r="A15" s="10"/>
      <c r="B15" s="1"/>
      <c r="G15" s="11"/>
    </row>
    <row r="16" spans="1:7" ht="101.4" x14ac:dyDescent="0.35">
      <c r="A16" s="2" t="s">
        <v>24</v>
      </c>
      <c r="B16" s="6" t="s">
        <v>25</v>
      </c>
      <c r="C16" s="7" t="s">
        <v>9</v>
      </c>
      <c r="D16" s="7"/>
      <c r="E16" s="6" t="s">
        <v>26</v>
      </c>
      <c r="F16" s="6" t="s">
        <v>11</v>
      </c>
      <c r="G16" s="7"/>
    </row>
    <row r="17" spans="1:7" ht="29.4" x14ac:dyDescent="0.35">
      <c r="A17" s="2"/>
      <c r="B17" s="6" t="s">
        <v>27</v>
      </c>
      <c r="C17" s="7" t="s">
        <v>9</v>
      </c>
      <c r="D17" s="7"/>
      <c r="E17" s="6" t="s">
        <v>10</v>
      </c>
      <c r="F17" s="7"/>
      <c r="G17" s="132"/>
    </row>
    <row r="18" spans="1:7" ht="18" x14ac:dyDescent="0.35">
      <c r="A18" s="2"/>
      <c r="B18" s="6" t="s">
        <v>28</v>
      </c>
      <c r="C18" s="7" t="s">
        <v>9</v>
      </c>
      <c r="D18" s="7"/>
      <c r="E18" s="6" t="s">
        <v>29</v>
      </c>
      <c r="F18" s="7"/>
      <c r="G18" s="132"/>
    </row>
    <row r="19" spans="1:7" ht="18" x14ac:dyDescent="0.35">
      <c r="A19" s="2"/>
      <c r="B19" s="6" t="s">
        <v>30</v>
      </c>
      <c r="C19" s="7" t="s">
        <v>9</v>
      </c>
      <c r="D19" s="7"/>
      <c r="E19" s="6" t="s">
        <v>29</v>
      </c>
      <c r="F19" s="7"/>
      <c r="G19" s="132"/>
    </row>
    <row r="20" spans="1:7" ht="18" x14ac:dyDescent="0.35">
      <c r="A20" s="10"/>
      <c r="B20" s="1"/>
    </row>
    <row r="21" spans="1:7" ht="29.4" x14ac:dyDescent="0.35">
      <c r="A21" s="2" t="s">
        <v>31</v>
      </c>
      <c r="B21" s="8" t="s">
        <v>32</v>
      </c>
      <c r="C21" s="9" t="s">
        <v>9</v>
      </c>
      <c r="D21" s="9"/>
      <c r="E21" s="8" t="s">
        <v>33</v>
      </c>
      <c r="F21" s="9" t="s">
        <v>11</v>
      </c>
      <c r="G21" s="9"/>
    </row>
    <row r="22" spans="1:7" ht="29.4" x14ac:dyDescent="0.35">
      <c r="A22" s="2"/>
      <c r="B22" s="8" t="s">
        <v>34</v>
      </c>
      <c r="C22" s="9" t="s">
        <v>9</v>
      </c>
      <c r="D22" s="9"/>
      <c r="E22" s="8" t="s">
        <v>33</v>
      </c>
      <c r="F22" s="9" t="s">
        <v>11</v>
      </c>
      <c r="G22" s="9"/>
    </row>
    <row r="23" spans="1:7" ht="29.4" x14ac:dyDescent="0.35">
      <c r="A23" s="2"/>
      <c r="B23" s="8" t="s">
        <v>35</v>
      </c>
      <c r="C23" s="9" t="s">
        <v>9</v>
      </c>
      <c r="D23" s="9"/>
      <c r="E23" s="8" t="s">
        <v>33</v>
      </c>
      <c r="F23" s="9" t="s">
        <v>11</v>
      </c>
      <c r="G23" s="9"/>
    </row>
    <row r="24" spans="1:7" ht="29.4" x14ac:dyDescent="0.35">
      <c r="A24" s="2"/>
      <c r="B24" s="8" t="s">
        <v>36</v>
      </c>
      <c r="C24" s="9" t="s">
        <v>9</v>
      </c>
      <c r="D24" s="9"/>
      <c r="E24" s="8" t="s">
        <v>33</v>
      </c>
      <c r="F24" s="9" t="s">
        <v>11</v>
      </c>
      <c r="G24" s="9"/>
    </row>
    <row r="25" spans="1:7" ht="29.4" x14ac:dyDescent="0.35">
      <c r="A25" s="2"/>
      <c r="B25" s="8" t="s">
        <v>37</v>
      </c>
      <c r="C25" s="9" t="s">
        <v>9</v>
      </c>
      <c r="D25" s="9"/>
      <c r="E25" s="8" t="s">
        <v>33</v>
      </c>
      <c r="F25" s="9" t="s">
        <v>11</v>
      </c>
      <c r="G25" s="9"/>
    </row>
    <row r="26" spans="1:7" ht="29.4" x14ac:dyDescent="0.35">
      <c r="A26" s="2"/>
      <c r="B26" s="8" t="s">
        <v>38</v>
      </c>
      <c r="C26" s="9" t="s">
        <v>9</v>
      </c>
      <c r="D26" s="9"/>
      <c r="E26" s="8" t="s">
        <v>33</v>
      </c>
      <c r="F26" s="9" t="s">
        <v>11</v>
      </c>
      <c r="G26" s="9"/>
    </row>
    <row r="27" spans="1:7" ht="29.4" x14ac:dyDescent="0.35">
      <c r="A27" s="2"/>
      <c r="B27" s="8" t="s">
        <v>39</v>
      </c>
      <c r="C27" s="9" t="s">
        <v>9</v>
      </c>
      <c r="D27" s="9"/>
      <c r="E27" s="8" t="s">
        <v>33</v>
      </c>
      <c r="F27" s="9" t="s">
        <v>11</v>
      </c>
      <c r="G27" s="9"/>
    </row>
    <row r="28" spans="1:7" ht="29.4" x14ac:dyDescent="0.35">
      <c r="A28" s="2"/>
      <c r="B28" s="8" t="s">
        <v>40</v>
      </c>
      <c r="C28" s="9" t="s">
        <v>9</v>
      </c>
      <c r="D28" s="9"/>
      <c r="E28" s="8" t="s">
        <v>33</v>
      </c>
      <c r="F28" s="9" t="s">
        <v>11</v>
      </c>
      <c r="G28" s="9"/>
    </row>
    <row r="29" spans="1:7" ht="29.4" x14ac:dyDescent="0.35">
      <c r="A29" s="2"/>
      <c r="B29" s="8" t="s">
        <v>41</v>
      </c>
      <c r="C29" s="9" t="s">
        <v>9</v>
      </c>
      <c r="D29" s="9"/>
      <c r="E29" s="8" t="s">
        <v>33</v>
      </c>
      <c r="F29" s="9" t="s">
        <v>11</v>
      </c>
      <c r="G29" s="9"/>
    </row>
    <row r="30" spans="1:7" ht="43.8" x14ac:dyDescent="0.35">
      <c r="A30" s="2"/>
      <c r="B30" s="8" t="s">
        <v>42</v>
      </c>
      <c r="C30" s="9" t="s">
        <v>9</v>
      </c>
      <c r="D30" s="9"/>
      <c r="E30" s="8"/>
      <c r="F30" s="9"/>
      <c r="G30" s="9"/>
    </row>
    <row r="31" spans="1:7" ht="18" x14ac:dyDescent="0.35">
      <c r="A31" s="10"/>
      <c r="B31" s="1"/>
    </row>
    <row r="32" spans="1:7" ht="18" x14ac:dyDescent="0.35">
      <c r="A32" s="2" t="s">
        <v>43</v>
      </c>
      <c r="B32" s="6" t="s">
        <v>44</v>
      </c>
      <c r="C32" s="7"/>
      <c r="D32" s="7"/>
      <c r="E32" s="130" t="s">
        <v>45</v>
      </c>
      <c r="F32" s="7" t="s">
        <v>11</v>
      </c>
      <c r="G32" s="7"/>
    </row>
    <row r="33" spans="1:7" ht="29.4" x14ac:dyDescent="0.35">
      <c r="A33" s="2"/>
      <c r="B33" s="6" t="s">
        <v>46</v>
      </c>
      <c r="C33" s="7"/>
      <c r="D33" s="7"/>
      <c r="E33" s="130"/>
      <c r="F33" s="7" t="s">
        <v>11</v>
      </c>
      <c r="G33" s="7"/>
    </row>
    <row r="34" spans="1:7" ht="58.2" x14ac:dyDescent="0.35">
      <c r="A34" s="2"/>
      <c r="B34" s="6" t="s">
        <v>47</v>
      </c>
      <c r="C34" s="7" t="s">
        <v>9</v>
      </c>
      <c r="D34" s="7"/>
      <c r="E34" s="130"/>
      <c r="F34" s="7" t="s">
        <v>11</v>
      </c>
      <c r="G34" s="7"/>
    </row>
    <row r="35" spans="1:7" ht="101.4" x14ac:dyDescent="0.35">
      <c r="A35" s="2"/>
      <c r="B35" s="6" t="s">
        <v>48</v>
      </c>
      <c r="C35" s="7"/>
      <c r="D35" s="7"/>
      <c r="E35" s="130"/>
      <c r="F35" s="7" t="s">
        <v>11</v>
      </c>
      <c r="G35" s="7"/>
    </row>
    <row r="36" spans="1:7" ht="18" x14ac:dyDescent="0.35">
      <c r="A36" s="10"/>
      <c r="B36" s="1"/>
    </row>
    <row r="37" spans="1:7" ht="29.4" x14ac:dyDescent="0.35">
      <c r="A37" s="2" t="s">
        <v>49</v>
      </c>
      <c r="B37" s="8" t="s">
        <v>46</v>
      </c>
      <c r="C37" s="9"/>
      <c r="D37" s="9"/>
      <c r="E37" s="134" t="s">
        <v>45</v>
      </c>
      <c r="F37" s="9" t="s">
        <v>11</v>
      </c>
      <c r="G37" s="9"/>
    </row>
    <row r="38" spans="1:7" ht="58.2" x14ac:dyDescent="0.35">
      <c r="A38" s="2"/>
      <c r="B38" s="8" t="s">
        <v>47</v>
      </c>
      <c r="C38" s="9"/>
      <c r="D38" s="9"/>
      <c r="E38" s="134"/>
      <c r="F38" s="9" t="s">
        <v>11</v>
      </c>
      <c r="G38" s="9"/>
    </row>
    <row r="39" spans="1:7" ht="58.2" x14ac:dyDescent="0.35">
      <c r="A39" s="2"/>
      <c r="B39" s="8" t="s">
        <v>50</v>
      </c>
      <c r="C39" s="9"/>
      <c r="D39" s="9"/>
      <c r="E39" s="134"/>
      <c r="F39" s="9" t="s">
        <v>11</v>
      </c>
      <c r="G39" s="9"/>
    </row>
    <row r="40" spans="1:7" ht="18" x14ac:dyDescent="0.35">
      <c r="A40" s="10"/>
    </row>
    <row r="41" spans="1:7" ht="18" x14ac:dyDescent="0.35">
      <c r="A41" s="2" t="s">
        <v>51</v>
      </c>
      <c r="B41" s="6" t="s">
        <v>52</v>
      </c>
      <c r="C41" s="7"/>
      <c r="D41" s="7"/>
      <c r="E41" s="130" t="s">
        <v>45</v>
      </c>
      <c r="F41" s="7"/>
      <c r="G41" s="7"/>
    </row>
    <row r="42" spans="1:7" ht="58.2" x14ac:dyDescent="0.35">
      <c r="A42" s="2"/>
      <c r="B42" s="6" t="s">
        <v>53</v>
      </c>
      <c r="C42" s="7"/>
      <c r="D42" s="7"/>
      <c r="E42" s="130"/>
      <c r="F42" s="7" t="s">
        <v>54</v>
      </c>
      <c r="G42" s="7"/>
    </row>
    <row r="43" spans="1:7" ht="58.2" x14ac:dyDescent="0.35">
      <c r="A43" s="2"/>
      <c r="B43" s="6" t="s">
        <v>55</v>
      </c>
      <c r="C43" s="7"/>
      <c r="D43" s="7"/>
      <c r="E43" s="130"/>
      <c r="F43" s="7" t="s">
        <v>54</v>
      </c>
      <c r="G43" s="7"/>
    </row>
    <row r="44" spans="1:7" ht="173.4" x14ac:dyDescent="0.35">
      <c r="A44" s="2"/>
      <c r="B44" s="6" t="s">
        <v>56</v>
      </c>
      <c r="C44" s="7"/>
      <c r="D44" s="7"/>
      <c r="E44" s="130"/>
      <c r="F44" s="7" t="s">
        <v>54</v>
      </c>
      <c r="G44" s="7"/>
    </row>
    <row r="45" spans="1:7" ht="18" x14ac:dyDescent="0.35">
      <c r="A45" s="2" t="s">
        <v>57</v>
      </c>
    </row>
    <row r="46" spans="1:7" ht="18" x14ac:dyDescent="0.35">
      <c r="A46" s="2" t="s">
        <v>58</v>
      </c>
      <c r="B46" s="6" t="s">
        <v>59</v>
      </c>
      <c r="C46" s="7"/>
      <c r="D46" s="7"/>
      <c r="E46" s="130" t="s">
        <v>45</v>
      </c>
      <c r="F46" s="7" t="s">
        <v>54</v>
      </c>
      <c r="G46" s="7"/>
    </row>
    <row r="47" spans="1:7" ht="29.4" x14ac:dyDescent="0.35">
      <c r="A47" s="2"/>
      <c r="B47" s="6" t="s">
        <v>60</v>
      </c>
      <c r="C47" s="7"/>
      <c r="D47" s="7"/>
      <c r="E47" s="130"/>
      <c r="F47" s="7" t="s">
        <v>54</v>
      </c>
      <c r="G47" s="7"/>
    </row>
    <row r="48" spans="1:7" ht="29.4" x14ac:dyDescent="0.35">
      <c r="A48" s="2"/>
      <c r="B48" s="6" t="s">
        <v>61</v>
      </c>
      <c r="C48" s="7"/>
      <c r="D48" s="7"/>
      <c r="E48" s="130"/>
      <c r="F48" s="7" t="s">
        <v>54</v>
      </c>
      <c r="G48" s="7"/>
    </row>
    <row r="49" spans="1:7" ht="29.4" x14ac:dyDescent="0.35">
      <c r="A49" s="2"/>
      <c r="B49" s="6" t="s">
        <v>62</v>
      </c>
      <c r="C49" s="7"/>
      <c r="D49" s="7"/>
      <c r="E49" s="130"/>
      <c r="F49" s="7" t="s">
        <v>54</v>
      </c>
      <c r="G49" s="7"/>
    </row>
    <row r="50" spans="1:7" ht="29.4" x14ac:dyDescent="0.35">
      <c r="A50" s="2"/>
      <c r="B50" s="6" t="s">
        <v>63</v>
      </c>
      <c r="C50" s="7"/>
      <c r="D50" s="7"/>
      <c r="E50" s="130"/>
      <c r="F50" s="7" t="s">
        <v>54</v>
      </c>
      <c r="G50" s="7"/>
    </row>
    <row r="51" spans="1:7" ht="72.599999999999994" x14ac:dyDescent="0.35">
      <c r="A51" s="2"/>
      <c r="B51" s="6" t="s">
        <v>64</v>
      </c>
      <c r="C51" s="7"/>
      <c r="D51" s="7"/>
      <c r="E51" s="130"/>
      <c r="F51" s="7" t="s">
        <v>54</v>
      </c>
      <c r="G51" s="7"/>
    </row>
    <row r="52" spans="1:7" ht="18" x14ac:dyDescent="0.35">
      <c r="A52" s="2"/>
    </row>
    <row r="53" spans="1:7" ht="18" x14ac:dyDescent="0.35">
      <c r="A53" s="2" t="s">
        <v>65</v>
      </c>
      <c r="B53" s="6" t="s">
        <v>66</v>
      </c>
      <c r="C53" s="7"/>
      <c r="D53" s="7"/>
      <c r="E53" s="130" t="s">
        <v>45</v>
      </c>
      <c r="F53" s="7" t="s">
        <v>54</v>
      </c>
      <c r="G53" s="7"/>
    </row>
    <row r="54" spans="1:7" ht="58.2" x14ac:dyDescent="0.35">
      <c r="A54" s="2"/>
      <c r="B54" s="6" t="s">
        <v>67</v>
      </c>
      <c r="C54" s="7"/>
      <c r="D54" s="7"/>
      <c r="E54" s="130"/>
      <c r="F54" s="7" t="s">
        <v>54</v>
      </c>
      <c r="G54" s="7"/>
    </row>
    <row r="55" spans="1:7" ht="58.2" x14ac:dyDescent="0.35">
      <c r="A55" s="2"/>
      <c r="B55" s="6" t="s">
        <v>50</v>
      </c>
      <c r="C55" s="7"/>
      <c r="D55" s="7"/>
      <c r="E55" s="130"/>
      <c r="F55" s="7" t="s">
        <v>54</v>
      </c>
      <c r="G55" s="7"/>
    </row>
    <row r="56" spans="1:7" ht="18" x14ac:dyDescent="0.35">
      <c r="A56" s="2"/>
      <c r="B56" s="6">
        <v>0</v>
      </c>
      <c r="C56" s="7"/>
      <c r="D56" s="7"/>
      <c r="E56" s="130"/>
      <c r="F56" s="7" t="s">
        <v>54</v>
      </c>
      <c r="G56" s="7"/>
    </row>
    <row r="57" spans="1:7" ht="18" x14ac:dyDescent="0.35">
      <c r="A57" s="2"/>
      <c r="B57" s="6" t="s">
        <v>68</v>
      </c>
      <c r="C57" s="7"/>
      <c r="D57" s="7"/>
      <c r="E57" s="130"/>
      <c r="F57" s="7" t="s">
        <v>54</v>
      </c>
      <c r="G57" s="7"/>
    </row>
    <row r="58" spans="1:7" ht="18" x14ac:dyDescent="0.35">
      <c r="A58" s="2"/>
      <c r="B58" s="6" t="s">
        <v>69</v>
      </c>
      <c r="C58" s="7"/>
      <c r="D58" s="7"/>
      <c r="E58" s="130"/>
      <c r="F58" s="7" t="s">
        <v>54</v>
      </c>
      <c r="G58" s="7"/>
    </row>
    <row r="59" spans="1:7" ht="18" x14ac:dyDescent="0.35">
      <c r="A59" s="2"/>
      <c r="B59" s="6" t="s">
        <v>70</v>
      </c>
      <c r="C59" s="7"/>
      <c r="D59" s="7"/>
      <c r="E59" s="130"/>
      <c r="F59" s="7" t="s">
        <v>54</v>
      </c>
      <c r="G59" s="7"/>
    </row>
    <row r="60" spans="1:7" ht="58.2" x14ac:dyDescent="0.35">
      <c r="A60" s="2"/>
      <c r="B60" s="6" t="s">
        <v>71</v>
      </c>
      <c r="C60" s="7"/>
      <c r="D60" s="7"/>
      <c r="E60" s="130"/>
      <c r="F60" s="7" t="s">
        <v>54</v>
      </c>
      <c r="G60" s="7"/>
    </row>
    <row r="61" spans="1:7" ht="18" x14ac:dyDescent="0.35">
      <c r="A61" s="2"/>
      <c r="B61" s="6" t="s">
        <v>72</v>
      </c>
      <c r="C61" s="7"/>
      <c r="D61" s="7"/>
      <c r="E61" s="130"/>
      <c r="F61" s="7" t="s">
        <v>54</v>
      </c>
      <c r="G61" s="7"/>
    </row>
    <row r="62" spans="1:7" ht="18" x14ac:dyDescent="0.35">
      <c r="A62" s="2"/>
      <c r="B62" s="6" t="s">
        <v>73</v>
      </c>
      <c r="C62" s="7"/>
      <c r="D62" s="7"/>
      <c r="E62" s="130"/>
      <c r="F62" s="7" t="s">
        <v>54</v>
      </c>
      <c r="G62" s="7"/>
    </row>
  </sheetData>
  <mergeCells count="9">
    <mergeCell ref="E46:E51"/>
    <mergeCell ref="E53:E62"/>
    <mergeCell ref="A2:A4"/>
    <mergeCell ref="G2:G4"/>
    <mergeCell ref="G9:G14"/>
    <mergeCell ref="G17:G19"/>
    <mergeCell ref="E41:E44"/>
    <mergeCell ref="E32:E35"/>
    <mergeCell ref="E37:E3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6"/>
  <sheetViews>
    <sheetView workbookViewId="0">
      <selection activeCell="F16" sqref="F16"/>
    </sheetView>
  </sheetViews>
  <sheetFormatPr baseColWidth="10" defaultColWidth="11.44140625" defaultRowHeight="14.4" x14ac:dyDescent="0.3"/>
  <cols>
    <col min="1" max="1" width="13.6640625" bestFit="1" customWidth="1"/>
    <col min="2" max="2" width="18.88671875" bestFit="1" customWidth="1"/>
    <col min="3" max="3" width="13" customWidth="1"/>
    <col min="4" max="4" width="8.5546875" customWidth="1"/>
    <col min="5" max="5" width="18.33203125" style="1" customWidth="1"/>
    <col min="6" max="6" width="14.5546875" customWidth="1"/>
    <col min="7" max="7" width="7.44140625" customWidth="1"/>
    <col min="8" max="8" width="18.109375" bestFit="1" customWidth="1"/>
    <col min="10" max="10" width="13.6640625" bestFit="1" customWidth="1"/>
  </cols>
  <sheetData>
    <row r="2" spans="1:7" x14ac:dyDescent="0.3">
      <c r="A2" s="14" t="s">
        <v>74</v>
      </c>
      <c r="B2" s="14" t="s">
        <v>75</v>
      </c>
      <c r="C2" s="14" t="s">
        <v>76</v>
      </c>
      <c r="D2" s="14" t="s">
        <v>77</v>
      </c>
      <c r="E2" s="14" t="s">
        <v>78</v>
      </c>
      <c r="F2" s="40" t="s">
        <v>79</v>
      </c>
      <c r="G2" s="14" t="s">
        <v>80</v>
      </c>
    </row>
    <row r="3" spans="1:7" x14ac:dyDescent="0.3">
      <c r="A3" s="14" t="s">
        <v>81</v>
      </c>
      <c r="B3" s="14" t="s">
        <v>81</v>
      </c>
      <c r="C3" s="14" t="s">
        <v>82</v>
      </c>
      <c r="D3" s="14" t="s">
        <v>83</v>
      </c>
      <c r="E3" s="14" t="s">
        <v>83</v>
      </c>
      <c r="F3" s="14" t="s">
        <v>84</v>
      </c>
      <c r="G3" s="14" t="s">
        <v>83</v>
      </c>
    </row>
    <row r="4" spans="1:7" x14ac:dyDescent="0.3">
      <c r="A4" s="14" t="s">
        <v>85</v>
      </c>
      <c r="B4" s="14" t="s">
        <v>86</v>
      </c>
      <c r="C4" s="14" t="s">
        <v>87</v>
      </c>
      <c r="D4" s="14" t="s">
        <v>88</v>
      </c>
      <c r="E4" s="14" t="s">
        <v>88</v>
      </c>
      <c r="F4" s="14" t="s">
        <v>89</v>
      </c>
      <c r="G4" s="14" t="s">
        <v>88</v>
      </c>
    </row>
    <row r="5" spans="1:7" ht="13.5" customHeight="1" x14ac:dyDescent="0.3">
      <c r="A5" s="14" t="s">
        <v>90</v>
      </c>
      <c r="B5" s="14" t="s">
        <v>91</v>
      </c>
      <c r="C5" s="14" t="s">
        <v>92</v>
      </c>
      <c r="E5"/>
      <c r="F5" s="14" t="s">
        <v>93</v>
      </c>
    </row>
    <row r="6" spans="1:7" x14ac:dyDescent="0.3">
      <c r="B6" s="14" t="s">
        <v>85</v>
      </c>
      <c r="E6"/>
      <c r="F6" s="14" t="s">
        <v>94</v>
      </c>
    </row>
    <row r="7" spans="1:7" x14ac:dyDescent="0.3">
      <c r="B7" s="14" t="s">
        <v>95</v>
      </c>
      <c r="D7" s="1"/>
      <c r="E7"/>
    </row>
    <row r="9" spans="1:7" x14ac:dyDescent="0.3">
      <c r="D9" s="1"/>
    </row>
    <row r="18" spans="3:10" x14ac:dyDescent="0.3">
      <c r="C18" s="1"/>
      <c r="D18" s="1"/>
      <c r="F18" s="1"/>
      <c r="G18" s="1"/>
      <c r="H18" s="1"/>
      <c r="I18" s="1"/>
      <c r="J18" s="1"/>
    </row>
    <row r="19" spans="3:10" x14ac:dyDescent="0.3">
      <c r="C19" s="1"/>
      <c r="D19" s="1"/>
      <c r="F19" s="1"/>
      <c r="G19" s="1"/>
      <c r="H19" s="1"/>
      <c r="I19" s="1"/>
      <c r="J19" s="1"/>
    </row>
    <row r="20" spans="3:10" x14ac:dyDescent="0.3">
      <c r="C20" s="1"/>
      <c r="D20" s="1"/>
      <c r="F20" s="1"/>
      <c r="G20" s="1"/>
      <c r="H20" s="1"/>
      <c r="I20" s="1"/>
      <c r="J20" s="1"/>
    </row>
    <row r="21" spans="3:10" x14ac:dyDescent="0.3">
      <c r="C21" s="1"/>
      <c r="D21" s="1"/>
      <c r="F21" s="1"/>
      <c r="G21" s="1"/>
      <c r="H21" s="1"/>
      <c r="I21" s="1"/>
      <c r="J21" s="1"/>
    </row>
    <row r="22" spans="3:10" x14ac:dyDescent="0.3">
      <c r="C22" s="1"/>
      <c r="D22" s="1"/>
      <c r="F22" s="1"/>
      <c r="G22" s="1"/>
      <c r="H22" s="1"/>
      <c r="I22" s="1"/>
      <c r="J22" s="1"/>
    </row>
    <row r="23" spans="3:10" x14ac:dyDescent="0.3">
      <c r="C23" s="1"/>
      <c r="D23" s="1"/>
      <c r="F23" s="1"/>
      <c r="G23" s="1"/>
      <c r="H23" s="1"/>
      <c r="I23" s="1"/>
      <c r="J23" s="1"/>
    </row>
    <row r="24" spans="3:10" x14ac:dyDescent="0.3">
      <c r="C24" s="1"/>
      <c r="D24" s="1"/>
      <c r="F24" s="1"/>
      <c r="G24" s="1"/>
      <c r="H24" s="1"/>
      <c r="I24" s="1"/>
      <c r="J24" s="1"/>
    </row>
    <row r="25" spans="3:10" x14ac:dyDescent="0.3">
      <c r="C25" s="1"/>
      <c r="D25" s="1"/>
      <c r="F25" s="1"/>
      <c r="G25" s="1"/>
      <c r="H25" s="1"/>
      <c r="I25" s="1"/>
      <c r="J25" s="1"/>
    </row>
    <row r="26" spans="3:10" x14ac:dyDescent="0.3">
      <c r="C26" s="1"/>
      <c r="D26" s="1"/>
      <c r="F26" s="1"/>
      <c r="G26" s="1"/>
      <c r="H26" s="1"/>
      <c r="I26" s="1"/>
      <c r="J26" s="1"/>
    </row>
  </sheetData>
  <dataValidations count="2">
    <dataValidation type="list" allowBlank="1" showInputMessage="1" showErrorMessage="1" sqref="D9" xr:uid="{00000000-0002-0000-0100-000000000000}">
      <formula1>DS</formula1>
    </dataValidation>
    <dataValidation type="list" allowBlank="1" showInputMessage="1" showErrorMessage="1" sqref="E11" xr:uid="{00000000-0002-0000-0100-000001000000}">
      <formula1>Appartenance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1144"/>
  <sheetViews>
    <sheetView zoomScaleNormal="100" workbookViewId="0">
      <pane ySplit="1" topLeftCell="A9" activePane="bottomLeft" state="frozen"/>
      <selection pane="bottomLeft" activeCell="F10" sqref="F10"/>
    </sheetView>
  </sheetViews>
  <sheetFormatPr baseColWidth="10" defaultColWidth="11.44140625" defaultRowHeight="14.4" x14ac:dyDescent="0.3"/>
  <cols>
    <col min="1" max="1" width="13.33203125" style="1" customWidth="1"/>
    <col min="2" max="2" width="11.6640625" bestFit="1" customWidth="1"/>
    <col min="3" max="3" width="13" style="1" customWidth="1"/>
    <col min="4" max="4" width="15" style="1" customWidth="1"/>
    <col min="5" max="5" width="25.5546875" style="1" customWidth="1"/>
    <col min="6" max="6" width="38.5546875" style="1" customWidth="1"/>
    <col min="7" max="7" width="26.6640625" style="1" customWidth="1"/>
    <col min="8" max="8" width="29.6640625" style="1" customWidth="1"/>
    <col min="9" max="9" width="24.109375" style="1" customWidth="1"/>
    <col min="10" max="10" width="20.44140625" style="1" customWidth="1"/>
    <col min="11" max="11" width="24.109375" style="1" customWidth="1"/>
    <col min="12" max="12" width="20" style="1" customWidth="1"/>
    <col min="13" max="13" width="20.5546875" style="1" customWidth="1"/>
    <col min="14" max="14" width="24.6640625" style="1" customWidth="1"/>
    <col min="15" max="15" width="43" style="1" customWidth="1"/>
    <col min="16" max="16" width="30.6640625" style="20" customWidth="1"/>
    <col min="17" max="17" width="57.109375" style="1" customWidth="1"/>
    <col min="18" max="19" width="11.44140625" style="1" customWidth="1"/>
    <col min="20" max="20" width="20.109375" style="1" customWidth="1"/>
    <col min="21" max="21" width="24.5546875" style="1" customWidth="1"/>
    <col min="22" max="22" width="14" style="1" customWidth="1"/>
    <col min="23" max="23" width="45" style="1" customWidth="1"/>
    <col min="24" max="24" width="57.109375" style="1" customWidth="1"/>
    <col min="25" max="25" width="30.5546875" style="1" customWidth="1"/>
    <col min="26" max="26" width="32.88671875" style="1" customWidth="1"/>
    <col min="27" max="27" width="18.44140625" style="1" customWidth="1"/>
    <col min="28" max="28" width="16.109375" style="1" customWidth="1"/>
    <col min="29" max="29" width="40.109375" style="1" customWidth="1"/>
    <col min="30" max="30" width="22.44140625" style="1" customWidth="1"/>
    <col min="31" max="31" width="19.6640625" style="1" customWidth="1"/>
    <col min="32" max="32" width="12.6640625" style="1" customWidth="1"/>
    <col min="33" max="33" width="21.33203125" style="1" customWidth="1"/>
    <col min="34" max="34" width="22.44140625" style="1" customWidth="1"/>
    <col min="35" max="35" width="21.109375" style="1" customWidth="1"/>
    <col min="36" max="36" width="14" style="1" customWidth="1"/>
    <col min="37" max="37" width="57.109375" style="1" customWidth="1"/>
    <col min="38" max="38" width="28.109375" style="1" customWidth="1"/>
    <col min="39" max="39" width="20.33203125" style="1" customWidth="1"/>
    <col min="40" max="40" width="19.6640625" style="1" customWidth="1"/>
    <col min="41" max="41" width="26.6640625" style="1" customWidth="1"/>
    <col min="42" max="42" width="38.109375" style="1" customWidth="1"/>
    <col min="43" max="43" width="23.6640625" style="1" customWidth="1"/>
    <col min="44" max="44" width="20.109375" style="1" customWidth="1"/>
    <col min="45" max="45" width="19.6640625" style="1" customWidth="1"/>
    <col min="46" max="46" width="34" style="1" customWidth="1"/>
    <col min="47" max="47" width="37.5546875" style="1" customWidth="1"/>
    <col min="48" max="48" width="22.44140625" style="1" customWidth="1"/>
    <col min="49" max="49" width="28.6640625" style="1" customWidth="1"/>
    <col min="50" max="50" width="39.44140625" style="1" customWidth="1"/>
    <col min="51" max="51" width="37.5546875" style="1" customWidth="1"/>
    <col min="52" max="52" width="32" style="1" bestFit="1" customWidth="1"/>
    <col min="53" max="53" width="29.44140625" style="1" bestFit="1" customWidth="1"/>
    <col min="54" max="54" width="44.109375" style="1" bestFit="1" customWidth="1"/>
    <col min="55" max="55" width="28.6640625" style="1" customWidth="1"/>
    <col min="56" max="56" width="33.33203125" style="1" customWidth="1"/>
    <col min="57" max="57" width="11.33203125" style="1" customWidth="1"/>
    <col min="58" max="58" width="10.44140625" style="1" customWidth="1"/>
    <col min="59" max="59" width="16.33203125" style="1" customWidth="1"/>
    <col min="60" max="60" width="31.44140625" style="1" customWidth="1"/>
    <col min="61" max="61" width="30.5546875" style="1" customWidth="1"/>
    <col min="62" max="62" width="38" style="1" customWidth="1"/>
    <col min="63" max="63" width="37.109375" style="1" customWidth="1"/>
    <col min="64" max="64" width="28.6640625" style="1" customWidth="1"/>
    <col min="65" max="65" width="26.33203125" style="1" customWidth="1"/>
    <col min="71" max="71" width="36.33203125" style="1" customWidth="1"/>
    <col min="72" max="72" width="35.33203125" style="1" customWidth="1"/>
    <col min="73" max="75" width="28.88671875" style="1" customWidth="1"/>
    <col min="76" max="76" width="32" style="1" customWidth="1"/>
    <col min="77" max="77" width="18.109375" style="1" customWidth="1"/>
    <col min="78" max="78" width="12" style="1" customWidth="1"/>
    <col min="79" max="79" width="57.109375" style="1" customWidth="1"/>
    <col min="80" max="80" width="13.6640625" style="1" customWidth="1"/>
    <col min="81" max="81" width="23.33203125" style="1" customWidth="1"/>
    <col min="82" max="82" width="27" style="1" customWidth="1"/>
    <col min="83" max="86" width="27.33203125" style="1" customWidth="1"/>
    <col min="87" max="87" width="31.33203125" style="1" customWidth="1"/>
    <col min="88" max="88" width="37" style="1" customWidth="1"/>
    <col min="89" max="89" width="12.109375" customWidth="1"/>
    <col min="91" max="91" width="15.44140625" customWidth="1"/>
  </cols>
  <sheetData>
    <row r="1" spans="1:86" s="41" customFormat="1" ht="61.2" customHeight="1" x14ac:dyDescent="0.3">
      <c r="A1" s="60" t="s">
        <v>96</v>
      </c>
      <c r="B1" s="43" t="s">
        <v>75</v>
      </c>
      <c r="C1" s="49" t="s">
        <v>15</v>
      </c>
      <c r="D1" s="49" t="s">
        <v>79</v>
      </c>
      <c r="E1" s="49" t="s">
        <v>97</v>
      </c>
      <c r="F1" s="49" t="s">
        <v>98</v>
      </c>
      <c r="G1" s="49" t="s">
        <v>99</v>
      </c>
      <c r="H1" s="49" t="s">
        <v>100</v>
      </c>
      <c r="I1" s="49" t="s">
        <v>101</v>
      </c>
      <c r="J1" s="49" t="s">
        <v>102</v>
      </c>
      <c r="K1" s="49" t="s">
        <v>103</v>
      </c>
      <c r="L1" s="67" t="s">
        <v>104</v>
      </c>
      <c r="M1" s="67" t="s">
        <v>105</v>
      </c>
      <c r="N1" s="49" t="s">
        <v>106</v>
      </c>
      <c r="O1" s="49" t="s">
        <v>107</v>
      </c>
      <c r="P1" s="49" t="s">
        <v>108</v>
      </c>
      <c r="Q1" s="61" t="s">
        <v>109</v>
      </c>
      <c r="R1" s="61" t="s">
        <v>110</v>
      </c>
      <c r="S1" s="61" t="s">
        <v>111</v>
      </c>
      <c r="T1" s="61" t="s">
        <v>112</v>
      </c>
      <c r="U1" s="68" t="s">
        <v>113</v>
      </c>
      <c r="V1" s="69" t="s">
        <v>114</v>
      </c>
      <c r="W1" s="61" t="s">
        <v>115</v>
      </c>
      <c r="X1" s="61" t="s">
        <v>116</v>
      </c>
      <c r="Y1" s="61" t="s">
        <v>117</v>
      </c>
      <c r="Z1" s="49" t="s">
        <v>118</v>
      </c>
      <c r="AA1" s="49" t="s">
        <v>119</v>
      </c>
      <c r="AB1" s="62" t="s">
        <v>120</v>
      </c>
      <c r="AC1" s="49" t="s">
        <v>121</v>
      </c>
      <c r="AD1" s="49" t="s">
        <v>38</v>
      </c>
      <c r="AE1" s="49" t="s">
        <v>39</v>
      </c>
      <c r="AF1" s="49" t="s">
        <v>122</v>
      </c>
      <c r="AG1" s="49" t="s">
        <v>123</v>
      </c>
      <c r="AH1" s="49" t="s">
        <v>41</v>
      </c>
      <c r="AI1" s="49" t="s">
        <v>124</v>
      </c>
      <c r="AJ1" s="49" t="s">
        <v>125</v>
      </c>
      <c r="AK1" s="49" t="s">
        <v>126</v>
      </c>
      <c r="AL1" s="49" t="s">
        <v>127</v>
      </c>
      <c r="AM1" s="49" t="s">
        <v>42</v>
      </c>
      <c r="AN1" s="49" t="s">
        <v>128</v>
      </c>
      <c r="AO1" s="49" t="s">
        <v>129</v>
      </c>
      <c r="AP1" s="49" t="s">
        <v>130</v>
      </c>
      <c r="AQ1" s="49" t="s">
        <v>131</v>
      </c>
      <c r="AR1" s="49" t="s">
        <v>132</v>
      </c>
      <c r="AS1" s="49" t="s">
        <v>133</v>
      </c>
      <c r="AT1" s="49" t="s">
        <v>134</v>
      </c>
      <c r="AU1" s="49" t="s">
        <v>135</v>
      </c>
      <c r="AV1" s="49" t="s">
        <v>136</v>
      </c>
      <c r="AW1" s="49" t="s">
        <v>137</v>
      </c>
      <c r="AX1" s="49" t="s">
        <v>138</v>
      </c>
      <c r="AY1" s="49" t="s">
        <v>139</v>
      </c>
      <c r="AZ1" s="49" t="s">
        <v>140</v>
      </c>
      <c r="BA1" s="49" t="s">
        <v>141</v>
      </c>
      <c r="BB1" s="49" t="s">
        <v>142</v>
      </c>
      <c r="BC1" s="49" t="s">
        <v>143</v>
      </c>
      <c r="BD1" s="61" t="s">
        <v>144</v>
      </c>
      <c r="BE1" s="61" t="s">
        <v>145</v>
      </c>
      <c r="BF1" s="61" t="s">
        <v>146</v>
      </c>
      <c r="BG1" s="49" t="s">
        <v>147</v>
      </c>
      <c r="BH1" s="49" t="s">
        <v>148</v>
      </c>
      <c r="BI1" s="49" t="s">
        <v>149</v>
      </c>
      <c r="BJ1" s="49" t="s">
        <v>150</v>
      </c>
      <c r="BK1" s="49" t="s">
        <v>151</v>
      </c>
      <c r="BL1" s="49" t="s">
        <v>152</v>
      </c>
      <c r="BM1" s="49" t="s">
        <v>153</v>
      </c>
      <c r="BN1" s="49" t="s">
        <v>154</v>
      </c>
      <c r="BO1" s="49" t="s">
        <v>155</v>
      </c>
      <c r="BP1" s="49" t="s">
        <v>156</v>
      </c>
      <c r="BQ1" s="49" t="s">
        <v>157</v>
      </c>
      <c r="BR1" s="49" t="s">
        <v>158</v>
      </c>
      <c r="BS1" s="49" t="s">
        <v>159</v>
      </c>
      <c r="BT1" s="49" t="s">
        <v>160</v>
      </c>
      <c r="BU1" s="49" t="s">
        <v>161</v>
      </c>
      <c r="BV1" s="49" t="s">
        <v>162</v>
      </c>
      <c r="BW1" s="49" t="s">
        <v>163</v>
      </c>
      <c r="BX1" s="49" t="s">
        <v>164</v>
      </c>
      <c r="BY1" s="49" t="s">
        <v>59</v>
      </c>
      <c r="BZ1" s="49" t="s">
        <v>165</v>
      </c>
      <c r="CA1" s="49" t="s">
        <v>60</v>
      </c>
      <c r="CB1" s="49" t="s">
        <v>61</v>
      </c>
      <c r="CC1" s="49" t="s">
        <v>166</v>
      </c>
      <c r="CD1" s="49" t="s">
        <v>167</v>
      </c>
      <c r="CE1" s="49" t="s">
        <v>168</v>
      </c>
      <c r="CF1" s="63" t="s">
        <v>169</v>
      </c>
      <c r="CG1" s="49" t="s">
        <v>62</v>
      </c>
      <c r="CH1" s="49" t="s">
        <v>170</v>
      </c>
    </row>
    <row r="2" spans="1:86" customFormat="1" ht="18.75" customHeight="1" x14ac:dyDescent="0.3">
      <c r="A2" s="14"/>
      <c r="B2" s="1"/>
      <c r="C2" s="14"/>
      <c r="D2" s="14"/>
      <c r="E2" s="14"/>
      <c r="F2" s="42">
        <f>E2*33.9/100</f>
        <v>0</v>
      </c>
      <c r="G2" s="14"/>
      <c r="H2" s="14"/>
      <c r="I2" s="14"/>
      <c r="J2" s="14"/>
      <c r="K2" s="14"/>
      <c r="L2" s="14"/>
      <c r="M2" s="14"/>
      <c r="N2" s="14"/>
      <c r="O2" s="14"/>
      <c r="P2" s="43"/>
      <c r="Q2" s="14"/>
      <c r="R2" s="14"/>
      <c r="S2" s="14"/>
      <c r="T2" s="14"/>
      <c r="U2" s="22"/>
      <c r="V2" s="48"/>
      <c r="W2" s="14"/>
      <c r="X2" s="14"/>
      <c r="Y2" s="14"/>
      <c r="Z2" s="14"/>
      <c r="AA2" s="21"/>
      <c r="AB2" s="21"/>
      <c r="AC2" s="14"/>
      <c r="AE2" s="21"/>
      <c r="AF2" s="21"/>
      <c r="AG2" s="44"/>
      <c r="AH2" s="14"/>
      <c r="AI2" s="21"/>
      <c r="AK2" s="21"/>
      <c r="AL2" s="21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45"/>
      <c r="BC2" s="45"/>
      <c r="BD2" s="14"/>
      <c r="BE2" s="14"/>
      <c r="BF2" s="14"/>
      <c r="BG2" s="14"/>
      <c r="BH2" s="14"/>
      <c r="BI2" s="45"/>
      <c r="BJ2" s="45"/>
      <c r="BK2" s="45"/>
      <c r="BL2" s="45"/>
      <c r="BM2" s="45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46"/>
      <c r="CA2" s="14"/>
      <c r="CB2" s="14"/>
      <c r="CC2" s="14"/>
      <c r="CD2" s="14"/>
      <c r="CE2" s="14"/>
      <c r="CF2" s="14"/>
      <c r="CG2" s="14"/>
      <c r="CH2" s="14"/>
    </row>
    <row r="3" spans="1:86" customFormat="1" ht="15.75" customHeight="1" x14ac:dyDescent="0.3">
      <c r="A3" s="14"/>
      <c r="B3" s="14"/>
      <c r="C3" s="14"/>
      <c r="D3" s="14"/>
      <c r="E3" s="14"/>
      <c r="F3" s="42">
        <f t="shared" ref="F3:F9" si="0">E3*33.9/100</f>
        <v>0</v>
      </c>
      <c r="G3" s="14"/>
      <c r="H3" s="14"/>
      <c r="I3" s="14"/>
      <c r="J3" s="14"/>
      <c r="K3" s="14"/>
      <c r="L3" s="14"/>
      <c r="M3" s="14"/>
      <c r="N3" s="14"/>
      <c r="O3" s="14"/>
      <c r="P3" s="43"/>
      <c r="Q3" s="14"/>
      <c r="R3" s="14"/>
      <c r="S3" s="14"/>
      <c r="T3" s="14"/>
      <c r="U3" s="22"/>
      <c r="V3" s="48"/>
      <c r="W3" s="14"/>
      <c r="X3" s="14"/>
      <c r="Y3" s="14"/>
      <c r="Z3" s="14"/>
      <c r="AA3" s="14"/>
      <c r="AB3" s="14"/>
      <c r="AC3" s="14"/>
      <c r="AD3" s="47"/>
      <c r="AE3" s="14"/>
      <c r="AF3" s="14"/>
      <c r="AG3" s="48"/>
      <c r="AH3" s="14"/>
      <c r="AI3" s="14"/>
      <c r="AJ3" s="47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</row>
    <row r="4" spans="1:86" customFormat="1" ht="18.75" customHeight="1" x14ac:dyDescent="0.3">
      <c r="A4" s="14"/>
      <c r="B4" s="14"/>
      <c r="C4" s="14"/>
      <c r="D4" s="14"/>
      <c r="E4" s="14"/>
      <c r="F4" s="42">
        <f t="shared" si="0"/>
        <v>0</v>
      </c>
      <c r="G4" s="14"/>
      <c r="H4" s="14"/>
      <c r="I4" s="14"/>
      <c r="J4" s="14"/>
      <c r="K4" s="14"/>
      <c r="L4" s="14"/>
      <c r="M4" s="14"/>
      <c r="N4" s="14"/>
      <c r="O4" s="14"/>
      <c r="P4" s="43"/>
      <c r="Q4" s="14"/>
      <c r="R4" s="14"/>
      <c r="S4" s="14"/>
      <c r="T4" s="14"/>
      <c r="U4" s="22"/>
      <c r="V4" s="48"/>
      <c r="W4" s="14"/>
      <c r="X4" s="14"/>
      <c r="Y4" s="14"/>
      <c r="Z4" s="14"/>
      <c r="AA4" s="21"/>
      <c r="AB4" s="21"/>
      <c r="AC4" s="14"/>
      <c r="AE4" s="21"/>
      <c r="AF4" s="21"/>
      <c r="AG4" s="44"/>
      <c r="AH4" s="14"/>
      <c r="AI4" s="21"/>
      <c r="AK4" s="21"/>
      <c r="AL4" s="21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customFormat="1" ht="18.75" customHeight="1" x14ac:dyDescent="0.3">
      <c r="A5" s="14"/>
      <c r="B5" s="14"/>
      <c r="C5" s="14"/>
      <c r="D5" s="14"/>
      <c r="E5" s="14"/>
      <c r="F5" s="42">
        <f t="shared" si="0"/>
        <v>0</v>
      </c>
      <c r="G5" s="14"/>
      <c r="H5" s="14"/>
      <c r="I5" s="14"/>
      <c r="J5" s="14"/>
      <c r="K5" s="14"/>
      <c r="L5" s="14"/>
      <c r="M5" s="14"/>
      <c r="N5" s="14"/>
      <c r="O5" s="14"/>
      <c r="P5" s="43"/>
      <c r="Q5" s="14"/>
      <c r="R5" s="14"/>
      <c r="S5" s="14"/>
      <c r="T5" s="14"/>
      <c r="U5" s="22"/>
      <c r="V5" s="48"/>
      <c r="W5" s="14"/>
      <c r="X5" s="14"/>
      <c r="Y5" s="14"/>
      <c r="Z5" s="14"/>
      <c r="AA5" s="14"/>
      <c r="AB5" s="14"/>
      <c r="AC5" s="14"/>
      <c r="AD5" s="47"/>
      <c r="AE5" s="14"/>
      <c r="AF5" s="14"/>
      <c r="AG5" s="48"/>
      <c r="AH5" s="14"/>
      <c r="AI5" s="14"/>
      <c r="AJ5" s="47"/>
      <c r="AK5" s="14"/>
      <c r="AL5" s="14"/>
      <c r="AM5" s="14"/>
      <c r="AN5" s="14"/>
      <c r="AO5" s="14"/>
      <c r="AP5" s="14"/>
      <c r="AQ5" s="14"/>
      <c r="AR5" s="14"/>
      <c r="AS5" s="14"/>
      <c r="AT5" s="45"/>
      <c r="AU5" s="45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s="1" customFormat="1" ht="15" customHeight="1" x14ac:dyDescent="0.3">
      <c r="A6" s="15"/>
      <c r="B6" s="14"/>
      <c r="C6" s="15"/>
      <c r="D6" s="15"/>
      <c r="E6" s="15"/>
      <c r="F6" s="42">
        <f t="shared" si="0"/>
        <v>0</v>
      </c>
      <c r="G6" s="15"/>
      <c r="H6" s="15"/>
      <c r="I6" s="15"/>
      <c r="J6" s="15"/>
      <c r="K6" s="15"/>
      <c r="L6" s="15"/>
      <c r="M6" s="15"/>
      <c r="N6" s="15"/>
      <c r="O6" s="14"/>
      <c r="P6" s="49"/>
      <c r="Q6" s="15"/>
      <c r="R6" s="14"/>
      <c r="S6" s="14"/>
      <c r="T6" s="14"/>
      <c r="U6" s="22"/>
      <c r="V6" s="48"/>
      <c r="W6" s="14"/>
      <c r="X6" s="14"/>
      <c r="Y6" s="14"/>
      <c r="Z6" s="15"/>
      <c r="AA6" s="15"/>
      <c r="AB6" s="15"/>
      <c r="AC6" s="14"/>
      <c r="AD6" s="50"/>
      <c r="AE6" s="15"/>
      <c r="AF6" s="15"/>
      <c r="AG6" s="51"/>
      <c r="AH6" s="15"/>
      <c r="AI6" s="15"/>
      <c r="AJ6" s="50"/>
      <c r="AK6" s="15"/>
      <c r="AL6" s="15"/>
      <c r="AM6" s="14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</row>
    <row r="7" spans="1:86" customFormat="1" ht="15.75" customHeight="1" x14ac:dyDescent="0.3">
      <c r="A7" s="14"/>
      <c r="B7" s="14"/>
      <c r="C7" s="14"/>
      <c r="D7" s="14"/>
      <c r="E7" s="14"/>
      <c r="F7" s="42">
        <f t="shared" si="0"/>
        <v>0</v>
      </c>
      <c r="G7" s="14"/>
      <c r="H7" s="14"/>
      <c r="I7" s="14"/>
      <c r="J7" s="14"/>
      <c r="K7" s="14"/>
      <c r="L7" s="14"/>
      <c r="M7" s="14"/>
      <c r="N7" s="14"/>
      <c r="O7" s="14"/>
      <c r="P7" s="43"/>
      <c r="Q7" s="14"/>
      <c r="R7" s="14"/>
      <c r="S7" s="14"/>
      <c r="T7" s="14"/>
      <c r="U7" s="22"/>
      <c r="V7" s="48"/>
      <c r="W7" s="14"/>
      <c r="X7" s="14"/>
      <c r="Y7" s="14"/>
      <c r="Z7" s="14"/>
      <c r="AA7" s="14"/>
      <c r="AB7" s="14"/>
      <c r="AC7" s="14"/>
      <c r="AD7" s="47"/>
      <c r="AE7" s="14"/>
      <c r="AF7" s="14"/>
      <c r="AG7" s="48"/>
      <c r="AH7" s="14"/>
      <c r="AI7" s="14"/>
      <c r="AJ7" s="47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45"/>
      <c r="BS7" s="45"/>
      <c r="BT7" s="45"/>
      <c r="BU7" s="45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</row>
    <row r="8" spans="1:86" s="1" customFormat="1" ht="21" customHeight="1" x14ac:dyDescent="0.3">
      <c r="A8" s="15"/>
      <c r="B8" s="14"/>
      <c r="C8" s="15"/>
      <c r="D8" s="15"/>
      <c r="E8" s="15"/>
      <c r="F8" s="42">
        <f t="shared" si="0"/>
        <v>0</v>
      </c>
      <c r="G8" s="15"/>
      <c r="H8" s="15"/>
      <c r="I8" s="15"/>
      <c r="J8" s="15"/>
      <c r="K8" s="15"/>
      <c r="L8" s="15"/>
      <c r="M8" s="15"/>
      <c r="N8" s="15"/>
      <c r="O8" s="14"/>
      <c r="P8" s="49"/>
      <c r="Q8" s="15"/>
      <c r="R8" s="14"/>
      <c r="S8" s="14"/>
      <c r="T8" s="14"/>
      <c r="U8" s="22"/>
      <c r="V8" s="48"/>
      <c r="W8" s="14"/>
      <c r="X8" s="14"/>
      <c r="Y8" s="14"/>
      <c r="Z8" s="15"/>
      <c r="AA8" s="15"/>
      <c r="AB8" s="15"/>
      <c r="AC8" s="14"/>
      <c r="AD8" s="50"/>
      <c r="AE8" s="15"/>
      <c r="AF8" s="15"/>
      <c r="AG8" s="51"/>
      <c r="AH8" s="15"/>
      <c r="AI8" s="15"/>
      <c r="AJ8" s="50"/>
      <c r="AK8" s="15"/>
      <c r="AL8" s="15"/>
      <c r="AM8" s="14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</row>
    <row r="9" spans="1:86" customFormat="1" ht="17.25" customHeight="1" x14ac:dyDescent="0.3">
      <c r="A9" s="14"/>
      <c r="B9" s="14"/>
      <c r="C9" s="14"/>
      <c r="D9" s="14"/>
      <c r="E9" s="14"/>
      <c r="F9" s="42">
        <f t="shared" si="0"/>
        <v>0</v>
      </c>
      <c r="G9" s="14"/>
      <c r="H9" s="14"/>
      <c r="I9" s="14"/>
      <c r="J9" s="14"/>
      <c r="K9" s="14"/>
      <c r="L9" s="14"/>
      <c r="M9" s="14"/>
      <c r="N9" s="14"/>
      <c r="O9" s="45"/>
      <c r="P9" s="43"/>
      <c r="Q9" s="14"/>
      <c r="R9" s="14"/>
      <c r="S9" s="14"/>
      <c r="T9" s="14"/>
      <c r="U9" s="22"/>
      <c r="V9" s="48"/>
      <c r="W9" s="14"/>
      <c r="X9" s="14"/>
      <c r="Y9" s="14"/>
      <c r="Z9" s="14"/>
      <c r="AA9" s="14"/>
      <c r="AB9" s="14"/>
      <c r="AC9" s="14"/>
      <c r="AD9" s="47"/>
      <c r="AE9" s="14"/>
      <c r="AF9" s="14"/>
      <c r="AG9" s="48"/>
      <c r="AH9" s="14"/>
      <c r="AI9" s="14"/>
      <c r="AJ9" s="47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45"/>
      <c r="BC9" s="45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45"/>
      <c r="CD9" s="45"/>
      <c r="CE9" s="45"/>
      <c r="CF9" s="45"/>
      <c r="CG9" s="14"/>
      <c r="CH9" s="14"/>
    </row>
    <row r="10" spans="1:86" s="1" customFormat="1" x14ac:dyDescent="0.3">
      <c r="A10" s="15"/>
      <c r="B10" s="14"/>
      <c r="C10" s="15"/>
      <c r="D10" s="15"/>
      <c r="E10" s="15"/>
      <c r="F10" s="42">
        <f t="shared" ref="F7:F30" si="1">E10*33.9/100</f>
        <v>0</v>
      </c>
      <c r="G10" s="15"/>
      <c r="H10" s="15"/>
      <c r="I10" s="15"/>
      <c r="J10" s="15"/>
      <c r="K10" s="15"/>
      <c r="L10" s="15"/>
      <c r="M10" s="15"/>
      <c r="N10" s="15"/>
      <c r="O10" s="14"/>
      <c r="P10" s="49"/>
      <c r="Q10" s="15"/>
      <c r="R10" s="14"/>
      <c r="S10" s="14"/>
      <c r="T10" s="14"/>
      <c r="U10" s="22"/>
      <c r="V10" s="48"/>
      <c r="W10" s="14"/>
      <c r="X10" s="14"/>
      <c r="Y10" s="14"/>
      <c r="Z10" s="15"/>
      <c r="AA10" s="52"/>
      <c r="AB10" s="52"/>
      <c r="AC10" s="14"/>
      <c r="AD10" s="53"/>
      <c r="AE10" s="52"/>
      <c r="AF10" s="52"/>
      <c r="AG10" s="54"/>
      <c r="AH10" s="15"/>
      <c r="AI10" s="52"/>
      <c r="AJ10" s="53"/>
      <c r="AK10" s="52"/>
      <c r="AL10" s="52"/>
      <c r="AM10" s="14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</row>
    <row r="11" spans="1:86" s="1" customFormat="1" ht="17.25" customHeight="1" x14ac:dyDescent="0.3">
      <c r="A11" s="15"/>
      <c r="B11" s="14"/>
      <c r="C11" s="15"/>
      <c r="D11" s="15"/>
      <c r="E11" s="15"/>
      <c r="F11" s="42">
        <f t="shared" si="1"/>
        <v>0</v>
      </c>
      <c r="G11" s="55"/>
      <c r="H11" s="15"/>
      <c r="I11" s="55"/>
      <c r="J11" s="55"/>
      <c r="K11" s="55"/>
      <c r="L11" s="55"/>
      <c r="M11" s="15"/>
      <c r="N11" s="15"/>
      <c r="O11" s="14"/>
      <c r="P11" s="49"/>
      <c r="Q11" s="15"/>
      <c r="R11" s="14"/>
      <c r="S11" s="14"/>
      <c r="T11" s="14"/>
      <c r="U11" s="22"/>
      <c r="V11" s="48"/>
      <c r="W11" s="14"/>
      <c r="X11" s="14"/>
      <c r="Y11" s="14"/>
      <c r="Z11" s="15"/>
      <c r="AA11" s="15"/>
      <c r="AB11" s="15"/>
      <c r="AC11" s="14"/>
      <c r="AD11" s="50"/>
      <c r="AE11" s="15"/>
      <c r="AF11" s="15"/>
      <c r="AG11" s="51"/>
      <c r="AH11" s="15"/>
      <c r="AI11" s="15"/>
      <c r="AJ11" s="50"/>
      <c r="AK11" s="15"/>
      <c r="AL11" s="15"/>
      <c r="AM11" s="14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56"/>
      <c r="CA11" s="15"/>
      <c r="CB11" s="15"/>
      <c r="CC11" s="15"/>
      <c r="CD11" s="15"/>
      <c r="CE11" s="15"/>
      <c r="CF11" s="15"/>
      <c r="CG11" s="15"/>
      <c r="CH11" s="15"/>
    </row>
    <row r="12" spans="1:86" customFormat="1" ht="16.5" customHeight="1" x14ac:dyDescent="0.3">
      <c r="A12" s="14"/>
      <c r="B12" s="14"/>
      <c r="C12" s="14"/>
      <c r="D12" s="14"/>
      <c r="E12" s="14"/>
      <c r="F12" s="42">
        <f t="shared" si="1"/>
        <v>0</v>
      </c>
      <c r="G12" s="14"/>
      <c r="H12" s="14"/>
      <c r="I12" s="14"/>
      <c r="J12" s="14"/>
      <c r="K12" s="14"/>
      <c r="L12" s="14"/>
      <c r="M12" s="14"/>
      <c r="N12" s="14"/>
      <c r="O12" s="14"/>
      <c r="P12" s="43"/>
      <c r="Q12" s="14"/>
      <c r="R12" s="14"/>
      <c r="S12" s="14"/>
      <c r="T12" s="14"/>
      <c r="U12" s="22"/>
      <c r="V12" s="48"/>
      <c r="W12" s="14"/>
      <c r="X12" s="14"/>
      <c r="Y12" s="14"/>
      <c r="Z12" s="14"/>
      <c r="AA12" s="21"/>
      <c r="AB12" s="21"/>
      <c r="AC12" s="14"/>
      <c r="AE12" s="57"/>
      <c r="AF12" s="44"/>
      <c r="AG12" s="44"/>
      <c r="AH12" s="14"/>
      <c r="AI12" s="21"/>
      <c r="AK12" s="21"/>
      <c r="AL12" s="21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45"/>
      <c r="BJ12" s="45"/>
      <c r="BK12" s="45"/>
      <c r="BL12" s="45"/>
      <c r="BM12" s="45"/>
      <c r="BN12" s="14"/>
      <c r="BO12" s="14"/>
      <c r="BP12" s="14"/>
      <c r="BQ12" s="14"/>
      <c r="BR12" s="45"/>
      <c r="BS12" s="45"/>
      <c r="BT12" s="45"/>
      <c r="BU12" s="45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</row>
    <row r="13" spans="1:86" s="1" customFormat="1" x14ac:dyDescent="0.3">
      <c r="A13" s="15"/>
      <c r="B13" s="14"/>
      <c r="C13" s="15"/>
      <c r="D13" s="15"/>
      <c r="E13" s="15"/>
      <c r="F13" s="42">
        <f>E13*33.9/100</f>
        <v>0</v>
      </c>
      <c r="G13" s="15"/>
      <c r="H13" s="15"/>
      <c r="I13" s="15"/>
      <c r="J13" s="15"/>
      <c r="K13" s="15"/>
      <c r="L13" s="15"/>
      <c r="M13" s="15"/>
      <c r="N13" s="15"/>
      <c r="O13" s="14"/>
      <c r="P13" s="49"/>
      <c r="Q13" s="15"/>
      <c r="R13" s="14"/>
      <c r="S13" s="14"/>
      <c r="T13" s="14"/>
      <c r="U13" s="22"/>
      <c r="V13" s="48"/>
      <c r="W13" s="14"/>
      <c r="X13" s="14"/>
      <c r="Y13" s="14"/>
      <c r="Z13" s="15"/>
      <c r="AA13" s="15"/>
      <c r="AB13" s="15"/>
      <c r="AC13" s="14"/>
      <c r="AD13" s="50"/>
      <c r="AE13" s="15"/>
      <c r="AF13" s="51"/>
      <c r="AG13" s="51"/>
      <c r="AH13" s="15"/>
      <c r="AI13" s="15"/>
      <c r="AJ13" s="50"/>
      <c r="AK13" s="15"/>
      <c r="AL13" s="15"/>
      <c r="AM13" s="14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55"/>
      <c r="BC13" s="55"/>
      <c r="BD13" s="15"/>
      <c r="BE13" s="15"/>
      <c r="BF13" s="15"/>
      <c r="BG13" s="15"/>
      <c r="BH13" s="15"/>
      <c r="BI13" s="55"/>
      <c r="BJ13" s="55"/>
      <c r="BK13" s="55"/>
      <c r="BL13" s="55"/>
      <c r="BM13" s="5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</row>
    <row r="14" spans="1:86" s="1" customFormat="1" x14ac:dyDescent="0.3">
      <c r="A14" s="15"/>
      <c r="B14" s="14"/>
      <c r="C14" s="15"/>
      <c r="D14" s="15"/>
      <c r="E14" s="15"/>
      <c r="F14" s="42">
        <f>E14*33.9/100</f>
        <v>0</v>
      </c>
      <c r="G14" s="15"/>
      <c r="H14" s="15"/>
      <c r="I14" s="55"/>
      <c r="J14" s="55"/>
      <c r="K14" s="55"/>
      <c r="L14" s="55"/>
      <c r="M14" s="15"/>
      <c r="N14" s="15"/>
      <c r="O14" s="14"/>
      <c r="P14" s="49"/>
      <c r="Q14" s="15"/>
      <c r="R14" s="14"/>
      <c r="S14" s="14"/>
      <c r="T14" s="14"/>
      <c r="U14" s="22"/>
      <c r="V14" s="48"/>
      <c r="W14" s="14"/>
      <c r="X14" s="14"/>
      <c r="Y14" s="14"/>
      <c r="Z14" s="15"/>
      <c r="AA14" s="15"/>
      <c r="AB14" s="15"/>
      <c r="AC14" s="14"/>
      <c r="AD14" s="50"/>
      <c r="AE14" s="15"/>
      <c r="AF14" s="51"/>
      <c r="AG14" s="51"/>
      <c r="AH14" s="15"/>
      <c r="AI14" s="15"/>
      <c r="AJ14" s="50"/>
      <c r="AK14" s="15"/>
      <c r="AL14" s="15"/>
      <c r="AM14" s="14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55"/>
      <c r="BK14" s="55"/>
      <c r="BL14" s="55"/>
      <c r="BM14" s="5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</row>
    <row r="15" spans="1:86" s="1" customFormat="1" x14ac:dyDescent="0.3">
      <c r="A15" s="15"/>
      <c r="B15" s="14"/>
      <c r="C15" s="15"/>
      <c r="D15" s="15"/>
      <c r="E15" s="15"/>
      <c r="F15" s="42">
        <f>E15*33.9/100</f>
        <v>0</v>
      </c>
      <c r="G15" s="15"/>
      <c r="H15" s="15"/>
      <c r="I15" s="15"/>
      <c r="J15" s="15"/>
      <c r="K15" s="15"/>
      <c r="L15" s="15"/>
      <c r="M15" s="15"/>
      <c r="N15" s="15"/>
      <c r="O15" s="14"/>
      <c r="P15" s="49"/>
      <c r="Q15" s="15"/>
      <c r="R15" s="14"/>
      <c r="S15" s="14"/>
      <c r="T15" s="14"/>
      <c r="U15" s="22"/>
      <c r="V15" s="48"/>
      <c r="W15" s="14"/>
      <c r="X15" s="14"/>
      <c r="Y15" s="14"/>
      <c r="Z15" s="15"/>
      <c r="AA15" s="15"/>
      <c r="AB15" s="15"/>
      <c r="AC15" s="14"/>
      <c r="AD15" s="50"/>
      <c r="AE15" s="15"/>
      <c r="AF15" s="15"/>
      <c r="AG15" s="51"/>
      <c r="AH15" s="15"/>
      <c r="AI15" s="15"/>
      <c r="AJ15" s="50"/>
      <c r="AK15" s="15"/>
      <c r="AL15" s="15"/>
      <c r="AM15" s="4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</row>
    <row r="16" spans="1:86" s="1" customFormat="1" x14ac:dyDescent="0.3">
      <c r="A16" s="15"/>
      <c r="B16" s="14"/>
      <c r="C16" s="15"/>
      <c r="D16" s="15"/>
      <c r="E16" s="15"/>
      <c r="F16" s="42">
        <f t="shared" si="1"/>
        <v>0</v>
      </c>
      <c r="G16" s="15"/>
      <c r="H16" s="15"/>
      <c r="I16" s="15"/>
      <c r="J16" s="15"/>
      <c r="K16" s="15"/>
      <c r="L16" s="15"/>
      <c r="M16" s="15"/>
      <c r="N16" s="15"/>
      <c r="O16" s="14"/>
      <c r="P16" s="49"/>
      <c r="Q16" s="15"/>
      <c r="R16" s="14"/>
      <c r="S16" s="14"/>
      <c r="T16" s="14"/>
      <c r="U16" s="22"/>
      <c r="V16" s="48"/>
      <c r="W16" s="14"/>
      <c r="X16" s="14"/>
      <c r="Y16" s="14"/>
      <c r="Z16" s="15"/>
      <c r="AA16" s="52"/>
      <c r="AB16" s="52"/>
      <c r="AC16" s="14"/>
      <c r="AD16" s="53"/>
      <c r="AE16" s="52"/>
      <c r="AF16" s="52"/>
      <c r="AG16" s="54"/>
      <c r="AH16" s="15"/>
      <c r="AI16" s="52"/>
      <c r="AJ16" s="53"/>
      <c r="AK16" s="52"/>
      <c r="AL16" s="52"/>
      <c r="AM16" s="4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</row>
    <row r="17" spans="1:88" s="1" customFormat="1" ht="18" customHeight="1" x14ac:dyDescent="0.3">
      <c r="A17" s="15"/>
      <c r="B17" s="14"/>
      <c r="C17" s="15"/>
      <c r="D17" s="15"/>
      <c r="E17" s="55"/>
      <c r="F17" s="42">
        <f t="shared" si="1"/>
        <v>0</v>
      </c>
      <c r="G17" s="15"/>
      <c r="H17" s="15"/>
      <c r="I17" s="15"/>
      <c r="J17" s="15"/>
      <c r="K17" s="15"/>
      <c r="L17" s="15"/>
      <c r="M17" s="15"/>
      <c r="N17" s="15"/>
      <c r="O17" s="14"/>
      <c r="P17" s="49"/>
      <c r="Q17" s="15"/>
      <c r="R17" s="14"/>
      <c r="S17" s="14"/>
      <c r="T17" s="14"/>
      <c r="U17" s="22"/>
      <c r="V17" s="48"/>
      <c r="W17" s="14"/>
      <c r="X17" s="14"/>
      <c r="Y17" s="14"/>
      <c r="Z17" s="15"/>
      <c r="AA17" s="15"/>
      <c r="AB17" s="15"/>
      <c r="AC17" s="14"/>
      <c r="AD17" s="15"/>
      <c r="AE17" s="51"/>
      <c r="AF17" s="15"/>
      <c r="AG17" s="51"/>
      <c r="AH17" s="15"/>
      <c r="AI17" s="15"/>
      <c r="AJ17" s="50"/>
      <c r="AK17" s="15"/>
      <c r="AL17" s="15"/>
      <c r="AM17" s="14"/>
      <c r="AN17" s="15"/>
      <c r="AO17" s="15"/>
      <c r="AP17" s="15"/>
      <c r="AQ17" s="15"/>
      <c r="AR17" s="15"/>
      <c r="AS17" s="15"/>
      <c r="AT17" s="55"/>
      <c r="AU17" s="55"/>
      <c r="AV17" s="55"/>
      <c r="AW17" s="5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55"/>
      <c r="BK17" s="55"/>
      <c r="BL17" s="55"/>
      <c r="BM17" s="5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</row>
    <row r="18" spans="1:88" s="1" customFormat="1" ht="16.5" customHeight="1" x14ac:dyDescent="0.3">
      <c r="A18" s="15"/>
      <c r="B18" s="14"/>
      <c r="C18" s="15"/>
      <c r="D18" s="15"/>
      <c r="E18" s="15"/>
      <c r="F18" s="42">
        <f t="shared" si="1"/>
        <v>0</v>
      </c>
      <c r="G18" s="55"/>
      <c r="H18" s="15"/>
      <c r="I18" s="15"/>
      <c r="J18" s="15"/>
      <c r="K18" s="15"/>
      <c r="L18" s="15"/>
      <c r="M18" s="15"/>
      <c r="N18" s="15"/>
      <c r="O18" s="14"/>
      <c r="P18" s="49"/>
      <c r="Q18" s="15"/>
      <c r="R18" s="14"/>
      <c r="S18" s="14"/>
      <c r="T18" s="14"/>
      <c r="U18" s="22"/>
      <c r="V18" s="48"/>
      <c r="W18" s="14"/>
      <c r="X18" s="14"/>
      <c r="Y18" s="14"/>
      <c r="Z18" s="15"/>
      <c r="AA18" s="15"/>
      <c r="AB18" s="15"/>
      <c r="AC18" s="14"/>
      <c r="AD18" s="15"/>
      <c r="AE18" s="51"/>
      <c r="AF18" s="15"/>
      <c r="AG18" s="51"/>
      <c r="AH18" s="15"/>
      <c r="AI18" s="15"/>
      <c r="AJ18" s="50"/>
      <c r="AK18" s="15"/>
      <c r="AL18" s="15"/>
      <c r="AM18" s="14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</row>
    <row r="19" spans="1:88" s="1" customFormat="1" x14ac:dyDescent="0.3">
      <c r="A19" s="15"/>
      <c r="B19" s="14"/>
      <c r="C19" s="15"/>
      <c r="D19" s="15"/>
      <c r="E19" s="15"/>
      <c r="F19" s="42">
        <f t="shared" si="1"/>
        <v>0</v>
      </c>
      <c r="G19" s="15"/>
      <c r="H19" s="15"/>
      <c r="I19" s="15"/>
      <c r="J19" s="15"/>
      <c r="K19" s="15"/>
      <c r="L19" s="15"/>
      <c r="M19" s="15"/>
      <c r="N19" s="15"/>
      <c r="O19" s="14"/>
      <c r="P19" s="49"/>
      <c r="Q19" s="15"/>
      <c r="R19" s="14"/>
      <c r="S19" s="14"/>
      <c r="T19" s="14"/>
      <c r="U19" s="22"/>
      <c r="V19" s="48"/>
      <c r="W19" s="14"/>
      <c r="X19" s="14"/>
      <c r="Y19" s="14"/>
      <c r="Z19" s="15"/>
      <c r="AA19" s="58"/>
      <c r="AB19" s="58"/>
      <c r="AC19" s="14"/>
      <c r="AD19" s="58"/>
      <c r="AE19" s="59"/>
      <c r="AF19" s="58"/>
      <c r="AG19" s="59"/>
      <c r="AH19" s="15"/>
      <c r="AI19" s="58"/>
      <c r="AK19" s="58"/>
      <c r="AL19" s="58"/>
      <c r="AM19" s="14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55"/>
      <c r="BC19" s="55"/>
      <c r="BD19" s="15"/>
      <c r="BE19" s="15"/>
      <c r="BF19" s="15"/>
      <c r="BG19" s="15"/>
      <c r="BH19" s="15"/>
      <c r="BI19" s="15"/>
      <c r="BJ19" s="55"/>
      <c r="BK19" s="55"/>
      <c r="BL19" s="55"/>
      <c r="BM19" s="55"/>
      <c r="BN19" s="15"/>
      <c r="BO19" s="15"/>
      <c r="BP19" s="15"/>
      <c r="BQ19" s="15"/>
      <c r="BR19" s="55"/>
      <c r="BS19" s="55"/>
      <c r="BT19" s="55"/>
      <c r="BU19" s="55"/>
      <c r="BV19" s="15"/>
      <c r="BW19" s="15"/>
      <c r="BX19" s="15"/>
      <c r="BY19" s="15"/>
      <c r="BZ19" s="15"/>
      <c r="CA19" s="15"/>
      <c r="CB19" s="15"/>
      <c r="CC19" s="55"/>
      <c r="CD19" s="55"/>
      <c r="CE19" s="55"/>
      <c r="CF19" s="55"/>
      <c r="CG19" s="15"/>
      <c r="CH19" s="15"/>
    </row>
    <row r="20" spans="1:88" s="1" customFormat="1" x14ac:dyDescent="0.3">
      <c r="A20" s="15"/>
      <c r="B20" s="14"/>
      <c r="C20" s="15"/>
      <c r="D20" s="15"/>
      <c r="E20" s="15"/>
      <c r="F20" s="42">
        <f t="shared" si="1"/>
        <v>0</v>
      </c>
      <c r="G20" s="15"/>
      <c r="H20" s="15"/>
      <c r="I20" s="15"/>
      <c r="J20" s="15"/>
      <c r="K20" s="15"/>
      <c r="L20" s="15"/>
      <c r="M20" s="15"/>
      <c r="N20" s="15"/>
      <c r="O20" s="14"/>
      <c r="P20" s="49"/>
      <c r="Q20" s="15"/>
      <c r="R20" s="14"/>
      <c r="S20" s="14"/>
      <c r="T20" s="14"/>
      <c r="U20" s="22"/>
      <c r="V20" s="48"/>
      <c r="W20" s="14"/>
      <c r="X20" s="14"/>
      <c r="Y20" s="14"/>
      <c r="Z20" s="15"/>
      <c r="AA20" s="15"/>
      <c r="AB20" s="15"/>
      <c r="AC20" s="14"/>
      <c r="AD20" s="15"/>
      <c r="AE20" s="51"/>
      <c r="AF20" s="15"/>
      <c r="AG20" s="51"/>
      <c r="AH20" s="15"/>
      <c r="AI20" s="15"/>
      <c r="AJ20" s="50"/>
      <c r="AK20" s="15"/>
      <c r="AL20" s="15"/>
      <c r="AM20" s="14"/>
      <c r="AN20" s="55"/>
      <c r="AO20" s="55"/>
      <c r="AP20" s="5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55"/>
      <c r="BK20" s="55"/>
      <c r="BL20" s="55"/>
      <c r="BM20" s="55"/>
      <c r="BN20" s="15"/>
      <c r="BO20" s="15"/>
      <c r="BP20" s="15"/>
      <c r="BQ20" s="15"/>
      <c r="BR20" s="55"/>
      <c r="BS20" s="55"/>
      <c r="BT20" s="55"/>
      <c r="BU20" s="55"/>
      <c r="BV20" s="15"/>
      <c r="BW20" s="15"/>
      <c r="BX20" s="15"/>
      <c r="BY20" s="15"/>
      <c r="BZ20" s="15"/>
      <c r="CA20" s="15"/>
      <c r="CB20" s="15"/>
      <c r="CC20" s="55"/>
      <c r="CD20" s="55"/>
      <c r="CE20" s="55"/>
      <c r="CF20" s="55"/>
      <c r="CG20" s="15"/>
      <c r="CH20" s="15"/>
    </row>
    <row r="21" spans="1:88" ht="16.5" customHeight="1" x14ac:dyDescent="0.3">
      <c r="A21" s="15"/>
      <c r="B21" s="14"/>
      <c r="C21" s="15"/>
      <c r="D21" s="15"/>
      <c r="E21" s="15"/>
      <c r="F21" s="42">
        <f t="shared" si="1"/>
        <v>0</v>
      </c>
      <c r="G21" s="15"/>
      <c r="H21" s="15"/>
      <c r="I21" s="15"/>
      <c r="J21" s="15"/>
      <c r="K21" s="15"/>
      <c r="L21" s="15"/>
      <c r="M21" s="15"/>
      <c r="N21" s="15"/>
      <c r="O21" s="14"/>
      <c r="P21" s="49"/>
      <c r="Q21" s="15"/>
      <c r="R21" s="14"/>
      <c r="S21" s="14"/>
      <c r="T21" s="14"/>
      <c r="U21" s="22"/>
      <c r="V21" s="48"/>
      <c r="W21" s="14"/>
      <c r="X21" s="14"/>
      <c r="Y21" s="14"/>
      <c r="Z21" s="15"/>
      <c r="AA21" s="52"/>
      <c r="AB21" s="52"/>
      <c r="AC21" s="14"/>
      <c r="AD21" s="52"/>
      <c r="AE21" s="54"/>
      <c r="AF21" s="52"/>
      <c r="AG21" s="54"/>
      <c r="AH21" s="15"/>
      <c r="AI21" s="52"/>
      <c r="AJ21" s="53"/>
      <c r="AK21" s="52"/>
      <c r="AL21" s="52"/>
      <c r="AM21" s="14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55"/>
      <c r="BK21" s="55"/>
      <c r="BL21" s="55"/>
      <c r="BM21" s="5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/>
      <c r="CJ21"/>
    </row>
    <row r="22" spans="1:88" s="1" customFormat="1" x14ac:dyDescent="0.3">
      <c r="A22" s="14"/>
      <c r="B22" s="14"/>
      <c r="C22" s="14"/>
      <c r="D22" s="14"/>
      <c r="E22" s="14"/>
      <c r="F22" s="42">
        <f t="shared" si="1"/>
        <v>0</v>
      </c>
      <c r="G22" s="15"/>
      <c r="H22" s="15"/>
      <c r="I22" s="15"/>
      <c r="J22" s="15"/>
      <c r="K22" s="15"/>
      <c r="L22" s="15"/>
      <c r="M22" s="14"/>
      <c r="N22" s="14"/>
      <c r="O22" s="14"/>
      <c r="P22" s="43"/>
      <c r="Q22" s="14"/>
      <c r="R22" s="14"/>
      <c r="S22" s="14"/>
      <c r="T22" s="14"/>
      <c r="U22" s="22"/>
      <c r="V22" s="48"/>
      <c r="W22" s="14"/>
      <c r="X22" s="14"/>
      <c r="Y22" s="14"/>
      <c r="Z22" s="14"/>
      <c r="AA22" s="14"/>
      <c r="AB22" s="14"/>
      <c r="AC22" s="14"/>
      <c r="AD22" s="14"/>
      <c r="AE22" s="48"/>
      <c r="AF22" s="14"/>
      <c r="AG22" s="48"/>
      <c r="AH22" s="14"/>
      <c r="AI22" s="14"/>
      <c r="AJ22" s="47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5"/>
    </row>
    <row r="23" spans="1:88" s="1" customFormat="1" ht="15.75" customHeight="1" x14ac:dyDescent="0.3">
      <c r="A23" s="15"/>
      <c r="B23" s="14"/>
      <c r="C23" s="15"/>
      <c r="D23" s="15"/>
      <c r="E23" s="15"/>
      <c r="F23" s="42">
        <f t="shared" si="1"/>
        <v>0</v>
      </c>
      <c r="G23" s="15"/>
      <c r="H23" s="15"/>
      <c r="I23" s="15"/>
      <c r="J23" s="15"/>
      <c r="K23" s="15"/>
      <c r="L23" s="15"/>
      <c r="M23" s="15"/>
      <c r="N23" s="15"/>
      <c r="O23" s="14"/>
      <c r="P23" s="49"/>
      <c r="Q23" s="15"/>
      <c r="R23" s="14"/>
      <c r="S23" s="14"/>
      <c r="T23" s="14"/>
      <c r="U23" s="22"/>
      <c r="V23" s="48"/>
      <c r="W23" s="14"/>
      <c r="X23" s="14"/>
      <c r="Y23" s="14"/>
      <c r="Z23" s="15"/>
      <c r="AA23" s="15"/>
      <c r="AB23" s="15"/>
      <c r="AC23" s="14"/>
      <c r="AD23" s="15"/>
      <c r="AE23" s="51"/>
      <c r="AF23" s="15"/>
      <c r="AG23" s="51"/>
      <c r="AH23" s="15"/>
      <c r="AI23" s="15"/>
      <c r="AJ23" s="50"/>
      <c r="AK23" s="15"/>
      <c r="AL23" s="15"/>
      <c r="AM23" s="14"/>
      <c r="AN23" s="15"/>
      <c r="AO23" s="14"/>
      <c r="AP23" s="14"/>
      <c r="AQ23" s="15"/>
      <c r="AR23" s="15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</row>
    <row r="24" spans="1:88" x14ac:dyDescent="0.3">
      <c r="A24" s="15"/>
      <c r="B24" s="14"/>
      <c r="C24" s="15"/>
      <c r="D24" s="15"/>
      <c r="E24" s="15"/>
      <c r="F24" s="42">
        <f t="shared" si="1"/>
        <v>0</v>
      </c>
      <c r="G24" s="15"/>
      <c r="H24" s="15"/>
      <c r="I24" s="15"/>
      <c r="J24" s="15"/>
      <c r="K24" s="15"/>
      <c r="L24" s="15"/>
      <c r="M24" s="15"/>
      <c r="N24" s="15"/>
      <c r="O24" s="14"/>
      <c r="P24" s="49"/>
      <c r="Q24" s="15"/>
      <c r="R24" s="14"/>
      <c r="S24" s="14"/>
      <c r="T24" s="14"/>
      <c r="U24" s="22"/>
      <c r="V24" s="48"/>
      <c r="W24" s="14"/>
      <c r="X24" s="14"/>
      <c r="Y24" s="14"/>
      <c r="Z24" s="15"/>
      <c r="AA24" s="52"/>
      <c r="AB24" s="52"/>
      <c r="AC24" s="14"/>
      <c r="AD24" s="52"/>
      <c r="AE24" s="54"/>
      <c r="AF24" s="52"/>
      <c r="AG24" s="54"/>
      <c r="AH24" s="15"/>
      <c r="AI24" s="52"/>
      <c r="AJ24" s="53"/>
      <c r="AK24" s="52"/>
      <c r="AL24" s="52"/>
      <c r="AM24" s="14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/>
      <c r="CJ24"/>
    </row>
    <row r="25" spans="1:88" s="1" customFormat="1" x14ac:dyDescent="0.3">
      <c r="A25" s="15"/>
      <c r="B25" s="14"/>
      <c r="C25" s="15"/>
      <c r="D25" s="15"/>
      <c r="E25" s="15"/>
      <c r="F25" s="42">
        <f t="shared" si="1"/>
        <v>0</v>
      </c>
      <c r="G25" s="15"/>
      <c r="H25" s="15"/>
      <c r="I25" s="15"/>
      <c r="J25" s="15"/>
      <c r="K25" s="15"/>
      <c r="L25" s="15"/>
      <c r="M25" s="15"/>
      <c r="N25" s="15"/>
      <c r="O25" s="14"/>
      <c r="P25" s="49"/>
      <c r="Q25" s="15"/>
      <c r="R25" s="14"/>
      <c r="S25" s="14"/>
      <c r="T25" s="14"/>
      <c r="U25" s="22"/>
      <c r="V25" s="48"/>
      <c r="W25" s="14"/>
      <c r="X25" s="14"/>
      <c r="Y25" s="14"/>
      <c r="Z25" s="15"/>
      <c r="AA25" s="15"/>
      <c r="AB25" s="15"/>
      <c r="AC25" s="14"/>
      <c r="AD25" s="15"/>
      <c r="AE25" s="51"/>
      <c r="AF25" s="15"/>
      <c r="AG25" s="51"/>
      <c r="AH25" s="15"/>
      <c r="AI25" s="15"/>
      <c r="AJ25" s="50"/>
      <c r="AK25" s="15"/>
      <c r="AL25" s="15"/>
      <c r="AM25" s="14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56"/>
      <c r="CA25" s="15"/>
      <c r="CB25" s="15"/>
      <c r="CC25" s="15"/>
      <c r="CD25" s="15"/>
      <c r="CE25" s="15"/>
      <c r="CF25" s="15"/>
      <c r="CG25" s="15"/>
      <c r="CH25" s="15"/>
    </row>
    <row r="26" spans="1:88" s="1" customFormat="1" x14ac:dyDescent="0.3">
      <c r="A26" s="15"/>
      <c r="B26" s="14"/>
      <c r="C26" s="15"/>
      <c r="D26" s="15"/>
      <c r="E26" s="15"/>
      <c r="F26" s="42">
        <f t="shared" si="1"/>
        <v>0</v>
      </c>
      <c r="G26" s="15"/>
      <c r="H26" s="15"/>
      <c r="I26" s="15"/>
      <c r="J26" s="15"/>
      <c r="K26" s="15"/>
      <c r="L26" s="15"/>
      <c r="M26" s="15"/>
      <c r="N26" s="15"/>
      <c r="O26" s="14"/>
      <c r="P26" s="49"/>
      <c r="Q26" s="15"/>
      <c r="R26" s="14"/>
      <c r="S26" s="14"/>
      <c r="T26" s="14"/>
      <c r="U26" s="22"/>
      <c r="V26" s="48"/>
      <c r="W26" s="14"/>
      <c r="X26" s="14"/>
      <c r="Y26" s="14"/>
      <c r="Z26" s="15"/>
      <c r="AA26" s="58"/>
      <c r="AB26" s="58"/>
      <c r="AC26" s="14"/>
      <c r="AD26" s="58"/>
      <c r="AE26" s="59"/>
      <c r="AF26" s="58"/>
      <c r="AG26" s="59"/>
      <c r="AH26" s="15"/>
      <c r="AI26" s="58"/>
      <c r="AK26" s="58"/>
      <c r="AL26" s="58"/>
      <c r="AM26" s="14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</row>
    <row r="27" spans="1:88" ht="15" customHeight="1" x14ac:dyDescent="0.3">
      <c r="A27" s="15"/>
      <c r="B27" s="14"/>
      <c r="C27" s="15"/>
      <c r="D27" s="15"/>
      <c r="E27" s="15"/>
      <c r="F27" s="42">
        <f t="shared" si="1"/>
        <v>0</v>
      </c>
      <c r="G27" s="15"/>
      <c r="H27" s="15"/>
      <c r="I27" s="15"/>
      <c r="J27" s="15"/>
      <c r="K27" s="15"/>
      <c r="L27" s="15"/>
      <c r="M27" s="15"/>
      <c r="N27" s="15"/>
      <c r="O27" s="14"/>
      <c r="P27" s="49"/>
      <c r="Q27" s="15"/>
      <c r="R27" s="14"/>
      <c r="S27" s="14"/>
      <c r="T27" s="14"/>
      <c r="U27" s="22"/>
      <c r="V27" s="48"/>
      <c r="W27" s="14"/>
      <c r="X27" s="14"/>
      <c r="Y27" s="14"/>
      <c r="Z27" s="15"/>
      <c r="AA27" s="15"/>
      <c r="AB27" s="15"/>
      <c r="AC27" s="14"/>
      <c r="AD27" s="15"/>
      <c r="AE27" s="51"/>
      <c r="AF27" s="15"/>
      <c r="AG27" s="51"/>
      <c r="AH27" s="15"/>
      <c r="AI27" s="15"/>
      <c r="AJ27" s="50"/>
      <c r="AK27" s="15"/>
      <c r="AL27" s="15"/>
      <c r="AM27" s="14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64"/>
      <c r="CA27" s="15"/>
      <c r="CB27" s="15"/>
      <c r="CC27" s="15"/>
      <c r="CD27" s="15"/>
      <c r="CE27" s="15"/>
      <c r="CF27" s="15"/>
      <c r="CG27" s="15"/>
      <c r="CH27" s="15"/>
      <c r="CI27"/>
      <c r="CJ27"/>
    </row>
    <row r="28" spans="1:88" s="1" customFormat="1" x14ac:dyDescent="0.3">
      <c r="A28" s="14"/>
      <c r="B28" s="14"/>
      <c r="C28" s="14"/>
      <c r="D28" s="14"/>
      <c r="E28" s="14"/>
      <c r="F28" s="42">
        <f t="shared" si="1"/>
        <v>0</v>
      </c>
      <c r="G28" s="14"/>
      <c r="H28" s="14"/>
      <c r="I28" s="14"/>
      <c r="J28" s="14"/>
      <c r="K28" s="14"/>
      <c r="L28" s="14"/>
      <c r="M28" s="14"/>
      <c r="N28" s="14"/>
      <c r="O28" s="14"/>
      <c r="P28" s="43"/>
      <c r="Q28" s="14"/>
      <c r="R28" s="14"/>
      <c r="S28" s="14"/>
      <c r="T28" s="14"/>
      <c r="U28" s="22"/>
      <c r="V28" s="48"/>
      <c r="W28" s="14"/>
      <c r="X28" s="14"/>
      <c r="Y28" s="14"/>
      <c r="Z28" s="14"/>
      <c r="AA28" s="21"/>
      <c r="AB28" s="21"/>
      <c r="AC28" s="14"/>
      <c r="AD28" s="21"/>
      <c r="AE28" s="44"/>
      <c r="AF28" s="21"/>
      <c r="AG28" s="44"/>
      <c r="AH28" s="14"/>
      <c r="AI28" s="21"/>
      <c r="AJ28"/>
      <c r="AK28" s="21"/>
      <c r="AL28" s="21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</row>
    <row r="29" spans="1:88" x14ac:dyDescent="0.3">
      <c r="A29" s="15"/>
      <c r="B29" s="14"/>
      <c r="C29" s="15"/>
      <c r="D29" s="15"/>
      <c r="E29" s="15"/>
      <c r="F29" s="42">
        <f t="shared" si="1"/>
        <v>0</v>
      </c>
      <c r="G29" s="15"/>
      <c r="H29" s="15"/>
      <c r="I29" s="15"/>
      <c r="J29" s="15"/>
      <c r="K29" s="15"/>
      <c r="L29" s="15"/>
      <c r="M29" s="15"/>
      <c r="N29" s="15"/>
      <c r="O29" s="14"/>
      <c r="P29" s="49"/>
      <c r="Q29" s="15"/>
      <c r="R29" s="14"/>
      <c r="S29" s="14"/>
      <c r="T29" s="14"/>
      <c r="U29" s="22"/>
      <c r="V29" s="48"/>
      <c r="W29" s="14"/>
      <c r="X29" s="14"/>
      <c r="Y29" s="14"/>
      <c r="Z29" s="15"/>
      <c r="AA29" s="15"/>
      <c r="AB29" s="15"/>
      <c r="AC29" s="14"/>
      <c r="AD29" s="15"/>
      <c r="AE29" s="51"/>
      <c r="AF29" s="15"/>
      <c r="AG29" s="51"/>
      <c r="AH29" s="15"/>
      <c r="AI29" s="15"/>
      <c r="AJ29" s="50"/>
      <c r="AK29" s="15"/>
      <c r="AL29" s="15"/>
      <c r="AM29" s="14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/>
      <c r="CJ29"/>
    </row>
    <row r="30" spans="1:88" x14ac:dyDescent="0.3">
      <c r="A30" s="14"/>
      <c r="B30" s="14"/>
      <c r="C30" s="14"/>
      <c r="D30" s="14"/>
      <c r="E30" s="14"/>
      <c r="F30" s="42">
        <f t="shared" si="1"/>
        <v>0</v>
      </c>
      <c r="G30" s="14"/>
      <c r="H30" s="14"/>
      <c r="I30" s="14"/>
      <c r="J30" s="14"/>
      <c r="K30" s="14"/>
      <c r="L30" s="14"/>
      <c r="M30" s="14"/>
      <c r="N30" s="14"/>
      <c r="O30" s="14"/>
      <c r="P30" s="65"/>
      <c r="Q30" s="14"/>
      <c r="R30" s="14"/>
      <c r="S30" s="14"/>
      <c r="T30" s="14"/>
      <c r="U30" s="22"/>
      <c r="V30" s="48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/>
      <c r="CJ30"/>
    </row>
    <row r="1142" spans="2:3" ht="12.75" customHeight="1" x14ac:dyDescent="0.3"/>
    <row r="1143" spans="2:3" ht="13.5" customHeight="1" x14ac:dyDescent="0.3">
      <c r="B1143" s="18"/>
      <c r="C1143" s="1" t="s">
        <v>202</v>
      </c>
    </row>
    <row r="1144" spans="2:3" x14ac:dyDescent="0.3">
      <c r="B1144" s="19"/>
      <c r="C1144" s="1" t="s">
        <v>203</v>
      </c>
    </row>
  </sheetData>
  <dataValidations count="5">
    <dataValidation type="list" allowBlank="1" showInputMessage="1" showErrorMessage="1" sqref="AF1139:AF1146" xr:uid="{00000000-0002-0000-0200-000000000000}">
      <formula1>$G$2:$G$2</formula1>
    </dataValidation>
    <dataValidation type="list" allowBlank="1" showInputMessage="1" showErrorMessage="1" sqref="CA31:CA1138 CJ31:CJ1138 AD31:AJ1138 AD2:AL30 CG2:CG30 Y31:AA1138 AB2:AB1048576 S2:Y30" xr:uid="{00000000-0002-0000-0200-000001000000}">
      <formula1>Materiel</formula1>
    </dataValidation>
    <dataValidation type="list" allowBlank="1" showInputMessage="1" showErrorMessage="1" sqref="B2:B30" xr:uid="{793EBA87-9744-4557-8C82-CA0583ECDFF9}">
      <formula1>DS</formula1>
    </dataValidation>
    <dataValidation type="list" allowBlank="1" showInputMessage="1" showErrorMessage="1" sqref="BC31:BC1138 BN2:BN30 R2:R30" xr:uid="{00000000-0002-0000-0200-000002000000}">
      <formula1>Boite</formula1>
    </dataValidation>
    <dataValidation type="list" allowBlank="1" showInputMessage="1" showErrorMessage="1" sqref="A2:A1138" xr:uid="{00000000-0002-0000-0200-000003000000}">
      <formula1>PS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6000000}">
          <x14:formula1>
            <xm:f>'Menu déroulant 1'!$C$3:$C$8</xm:f>
          </x14:formula1>
          <xm:sqref>B31:B1138</xm:sqref>
        </x14:dataValidation>
        <x14:dataValidation type="list" allowBlank="1" showInputMessage="1" showErrorMessage="1" xr:uid="{00000000-0002-0000-0200-000007000000}">
          <x14:formula1>
            <xm:f>'Menu déroulant 1'!$C$3:$C$5</xm:f>
          </x14:formula1>
          <xm:sqref>AC2:AC1048576</xm:sqref>
        </x14:dataValidation>
        <x14:dataValidation type="list" allowBlank="1" showInputMessage="1" showErrorMessage="1" xr:uid="{00000000-0002-0000-0200-000004000000}">
          <x14:formula1>
            <xm:f>'Menu déroulant 2'!$B$3:$B$6</xm:f>
          </x14:formula1>
          <xm:sqref>P2:P1048576</xm:sqref>
        </x14:dataValidation>
        <x14:dataValidation type="list" allowBlank="1" showInputMessage="1" showErrorMessage="1" xr:uid="{00000000-0002-0000-0200-000005000000}">
          <x14:formula1>
            <xm:f>'Menu déroulant 2'!$C$3:$C$31</xm:f>
          </x14:formula1>
          <xm:sqref>C2:C1048576</xm:sqref>
        </x14:dataValidation>
        <x14:dataValidation type="list" allowBlank="1" showInputMessage="1" showErrorMessage="1" xr:uid="{00000000-0002-0000-0200-000008000000}">
          <x14:formula1>
            <xm:f>'Menu déroulant 1'!$F$3:$F$6</xm:f>
          </x14:formula1>
          <xm:sqref>D2:D1048576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249E-4065-484D-AD8B-8D8937AFC9AC}">
  <dimension ref="A1:H233"/>
  <sheetViews>
    <sheetView zoomScale="85" zoomScaleNormal="85" workbookViewId="0">
      <pane xSplit="4" ySplit="2" topLeftCell="E164" activePane="bottomRight" state="frozen"/>
      <selection pane="topRight" activeCell="E1" sqref="E1"/>
      <selection pane="bottomLeft" activeCell="A3" sqref="A3"/>
      <selection pane="bottomRight" activeCell="D2" sqref="D2"/>
    </sheetView>
  </sheetViews>
  <sheetFormatPr baseColWidth="10" defaultColWidth="11.44140625" defaultRowHeight="14.4" x14ac:dyDescent="0.3"/>
  <cols>
    <col min="1" max="1" width="32.6640625" style="115" customWidth="1"/>
    <col min="2" max="2" width="44.5546875" style="115" customWidth="1"/>
    <col min="3" max="3" width="24.5546875" style="115" customWidth="1"/>
    <col min="4" max="4" width="22" style="115" customWidth="1"/>
    <col min="5" max="7" width="11.44140625" style="115"/>
    <col min="8" max="8" width="14.6640625" style="115" customWidth="1"/>
    <col min="9" max="16384" width="11.44140625" style="115"/>
  </cols>
  <sheetData>
    <row r="1" spans="2:8" ht="15.6" x14ac:dyDescent="0.3">
      <c r="B1" s="119" t="s">
        <v>204</v>
      </c>
      <c r="C1" s="119" t="s">
        <v>205</v>
      </c>
      <c r="D1" s="120" t="s">
        <v>15</v>
      </c>
    </row>
    <row r="2" spans="2:8" x14ac:dyDescent="0.3">
      <c r="B2" t="e">
        <f>INDEX(Mono1[P S],MATCH(C2,Mono1[DS],0))</f>
        <v>#N/A</v>
      </c>
      <c r="C2" t="e">
        <f>INDEX(Mono1[DS],MATCH(D$2,Mono1[Nom du CDS],0))</f>
        <v>#N/A</v>
      </c>
      <c r="D2" s="115" t="s">
        <v>197</v>
      </c>
    </row>
    <row r="9" spans="2:8" ht="28.8" x14ac:dyDescent="0.3">
      <c r="B9" s="121" t="s">
        <v>97</v>
      </c>
      <c r="C9" s="121" t="s">
        <v>98</v>
      </c>
      <c r="G9" s="121"/>
      <c r="H9" s="121"/>
    </row>
    <row r="10" spans="2:8" x14ac:dyDescent="0.3">
      <c r="B10" t="e">
        <f>INDEX(Mono1[Population dans l''AR du CDS],MATCH(D2,Mono1[Nom du CDS],0))</f>
        <v>#N/A</v>
      </c>
      <c r="C10" s="129" t="e">
        <f>INDEX(Mono1[Population jeunes et adolescents(10-24 ans)],MATCH(D2,Mono1[Nom du CDS],0))</f>
        <v>#N/A</v>
      </c>
      <c r="G10" s="116"/>
    </row>
    <row r="30" spans="2:3" ht="28.8" x14ac:dyDescent="0.3">
      <c r="B30" s="122" t="s">
        <v>99</v>
      </c>
      <c r="C30" s="122" t="s">
        <v>100</v>
      </c>
    </row>
    <row r="31" spans="2:3" x14ac:dyDescent="0.3">
      <c r="B31" t="e">
        <f>INDEX(Mono1[Nb de collines de l’AR du CDS ],MATCH('Trame résultats'!D2,Mono1[Nom du CDS],0))</f>
        <v>#N/A</v>
      </c>
      <c r="C31" t="e">
        <f>INDEX(Mono1[Nb de sous colline de l''AR du CDS],MATCH(D2,Mono1[Nom du CDS],0))</f>
        <v>#N/A</v>
      </c>
    </row>
    <row r="33" spans="2:3" ht="15.6" x14ac:dyDescent="0.3">
      <c r="B33" s="119" t="s">
        <v>206</v>
      </c>
      <c r="C33" s="123" t="s">
        <v>207</v>
      </c>
    </row>
    <row r="34" spans="2:3" x14ac:dyDescent="0.3">
      <c r="B34" s="115" t="s">
        <v>102</v>
      </c>
      <c r="C34" s="115" t="e">
        <f>INDEX(Mono1[Nb personnel médical],MATCH(D2,Mono1[Nom du CDS],0))</f>
        <v>#N/A</v>
      </c>
    </row>
    <row r="35" spans="2:3" x14ac:dyDescent="0.3">
      <c r="B35" s="115" t="s">
        <v>103</v>
      </c>
      <c r="C35" s="115" t="e">
        <f>INDEX(Mono1[Nb prestataires de soins paramédicaux],MATCH(D2,Mono1[Nom du CDS],0))</f>
        <v>#N/A</v>
      </c>
    </row>
    <row r="36" spans="2:3" x14ac:dyDescent="0.3">
      <c r="B36" s="115" t="s">
        <v>104</v>
      </c>
      <c r="C36" s="115" t="e">
        <f>INDEX(Mono1[Nb personnel d''appui ],MATCH(D2,Mono1[Nom du CDS],0))</f>
        <v>#N/A</v>
      </c>
    </row>
    <row r="37" spans="2:3" x14ac:dyDescent="0.3">
      <c r="B37" s="115" t="s">
        <v>105</v>
      </c>
      <c r="C37" s="115" t="e">
        <f>INDEX(Mono1[[Nb autre personnel qualifié ]],MATCH(D2,Mono1[Nom du CDS],0))</f>
        <v>#N/A</v>
      </c>
    </row>
    <row r="41" spans="2:3" ht="15.6" x14ac:dyDescent="0.3">
      <c r="B41" s="119" t="s">
        <v>208</v>
      </c>
      <c r="C41" s="119" t="s">
        <v>207</v>
      </c>
    </row>
    <row r="42" spans="2:3" x14ac:dyDescent="0.3">
      <c r="B42" s="115" t="s">
        <v>106</v>
      </c>
      <c r="C42" s="115" t="e">
        <f>INDEX(Mono1[[Nb personnel formé SSRAJ ]],MATCH(D2,Mono1[Nom du CDS],0))</f>
        <v>#N/A</v>
      </c>
    </row>
    <row r="43" spans="2:3" x14ac:dyDescent="0.3">
      <c r="B43" s="115" t="s">
        <v>209</v>
      </c>
      <c r="C43" s="115" t="e">
        <f>INDEX(Mono1[[Nb personnel formé sur la PEC integrée des VSBG ]],MATCH(D2,Mono1[Nom du CDS],0))</f>
        <v>#N/A</v>
      </c>
    </row>
    <row r="45" spans="2:3" x14ac:dyDescent="0.3">
      <c r="B45" s="124"/>
    </row>
    <row r="46" spans="2:3" ht="15.6" customHeight="1" x14ac:dyDescent="0.3">
      <c r="B46" s="125" t="s">
        <v>210</v>
      </c>
    </row>
    <row r="47" spans="2:3" x14ac:dyDescent="0.3">
      <c r="B47" s="115" t="e">
        <f>IF(INDEX(Mono1[[Offre du counseling en PF ]],MATCH(D2,Mono1[Nom du CDS],0))="Oui","PF"," ")</f>
        <v>#N/A</v>
      </c>
    </row>
    <row r="48" spans="2:3" x14ac:dyDescent="0.3">
      <c r="B48" s="115" t="e">
        <f>IF(INDEX(Mono1[Service SSRAJ disponible],MATCH(D2,Mono1[Nom du CDS],0))="Oui","SSRAJ"," ")</f>
        <v>#N/A</v>
      </c>
    </row>
    <row r="49" spans="2:3" x14ac:dyDescent="0.3">
      <c r="B49" s="115" t="e">
        <f>IF(INDEX(Mono1[Service CDV disponible],MATCH(D2,Mono1[Nom du CDS],0))="Oui","CDV"," ")</f>
        <v>#N/A</v>
      </c>
    </row>
    <row r="50" spans="2:3" x14ac:dyDescent="0.3">
      <c r="B50" s="115" t="e">
        <f>IF(INDEX(Mono1[[Offre la PTME ]],MATCH(D2,Mono1[Nom du CDS],0))="Oui","PTME"," ")</f>
        <v>#N/A</v>
      </c>
    </row>
    <row r="51" spans="2:3" x14ac:dyDescent="0.3">
      <c r="B51" s="115" t="e">
        <f>IF(INDEX(Mono1[[Offre du  Traitement ARV ]],MATCH(D2,Mono1[Nom du CDS],0))="Oui","ARV"," ")</f>
        <v>#N/A</v>
      </c>
    </row>
    <row r="52" spans="2:3" x14ac:dyDescent="0.3">
      <c r="B52" s="115" t="e">
        <f>IF(INDEX(Mono1[Offre le traitement contre les IST],MATCH(D2,Mono1[Nom du CDS],0))="Oui","IST"," ")</f>
        <v>#N/A</v>
      </c>
    </row>
    <row r="55" spans="2:3" ht="15.6" x14ac:dyDescent="0.3">
      <c r="B55" s="126" t="s">
        <v>31</v>
      </c>
      <c r="C55" s="126" t="s">
        <v>211</v>
      </c>
    </row>
    <row r="56" spans="2:3" x14ac:dyDescent="0.3">
      <c r="B56" s="115" t="s">
        <v>32</v>
      </c>
      <c r="C56" s="115" t="e">
        <f>INDEX(Mono1[Principale source d''énergie du CDS],MATCH('Trame résultats'!D2,Mono1[Nom du CDS],0))</f>
        <v>#N/A</v>
      </c>
    </row>
    <row r="57" spans="2:3" x14ac:dyDescent="0.3">
      <c r="B57" s="115" t="s">
        <v>212</v>
      </c>
      <c r="C57" s="115" t="e">
        <f>INDEX(Mono1[[Nb poste TV et accessoire bien fixé sur un mur ou protégé dans une armoire ouvrable ]],MATCH('Trame résultats'!D2,Mono1[Nom du CDS],0))</f>
        <v>#N/A</v>
      </c>
    </row>
    <row r="58" spans="2:3" x14ac:dyDescent="0.3">
      <c r="B58" s="115" t="s">
        <v>213</v>
      </c>
      <c r="C58" s="115" t="e">
        <f>INDEX(Mono1[Nb d''ordinateurs fonctionnels],MATCH('Trame résultats'!D2,Mono1[Nom du CDS],0))</f>
        <v>#N/A</v>
      </c>
    </row>
    <row r="59" spans="2:3" x14ac:dyDescent="0.3">
      <c r="B59" s="115" t="s">
        <v>214</v>
      </c>
      <c r="C59" s="115" t="e">
        <f>INDEX(Mono1[Existence d''un matériel de projection],MATCH('Trame résultats'!D2,Mono1[Nom du CDS],0))</f>
        <v>#N/A</v>
      </c>
    </row>
    <row r="60" spans="2:3" x14ac:dyDescent="0.3">
      <c r="B60" s="115" t="s">
        <v>215</v>
      </c>
      <c r="C60" s="115" t="e">
        <f>INDEX(Mono1[Connexion internet],MATCH('Trame résultats'!D2,Mono1[Nom du CDS],0))</f>
        <v>#N/A</v>
      </c>
    </row>
    <row r="61" spans="2:3" x14ac:dyDescent="0.3">
      <c r="B61" s="115" t="s">
        <v>38</v>
      </c>
      <c r="C61" s="115" t="e">
        <f>INDEX(Mono1[Matériel ludique],MATCH('Trame résultats'!D2,Mono1[Nom du CDS],0))</f>
        <v>#N/A</v>
      </c>
    </row>
    <row r="62" spans="2:3" x14ac:dyDescent="0.3">
      <c r="B62" s="115" t="s">
        <v>216</v>
      </c>
      <c r="C62" s="115" t="e">
        <f>INDEX(Mono1[Espaces exploitables pour activités attractives],MATCH('Trame résultats'!D2,Mono1[Nom du CDS],0))</f>
        <v>#N/A</v>
      </c>
    </row>
    <row r="66" spans="2:4" ht="15.6" x14ac:dyDescent="0.3">
      <c r="B66" s="135" t="s">
        <v>217</v>
      </c>
      <c r="C66" s="135"/>
      <c r="D66" s="135"/>
    </row>
    <row r="68" spans="2:4" x14ac:dyDescent="0.3">
      <c r="B68" s="117" t="s">
        <v>218</v>
      </c>
      <c r="C68" s="117" t="s">
        <v>219</v>
      </c>
    </row>
    <row r="69" spans="2:4" x14ac:dyDescent="0.3">
      <c r="B69" s="117" t="e">
        <f>INDEX(Mono1[Nb Hommes du COSA],MATCH('Trame résultats'!D2,Mono1[Nom du CDS],0))</f>
        <v>#N/A</v>
      </c>
      <c r="C69" s="117" t="e">
        <f>INDEX(Mono1[Nb Femmes du COSA],MATCH('Trame résultats'!D2,Mono1[Nom du CDS],0))</f>
        <v>#N/A</v>
      </c>
    </row>
    <row r="70" spans="2:4" x14ac:dyDescent="0.3">
      <c r="B70" s="117"/>
      <c r="C70" s="117"/>
      <c r="D70" s="117"/>
    </row>
    <row r="71" spans="2:4" x14ac:dyDescent="0.3">
      <c r="B71" s="117"/>
      <c r="C71" s="117"/>
      <c r="D71" s="117"/>
    </row>
    <row r="72" spans="2:4" x14ac:dyDescent="0.3">
      <c r="B72" s="117"/>
      <c r="C72" s="117"/>
      <c r="D72" s="117"/>
    </row>
    <row r="73" spans="2:4" x14ac:dyDescent="0.3">
      <c r="B73" s="117"/>
      <c r="C73" s="117"/>
      <c r="D73" s="117"/>
    </row>
    <row r="74" spans="2:4" x14ac:dyDescent="0.3">
      <c r="B74" s="117"/>
      <c r="C74" s="117"/>
      <c r="D74" s="117"/>
    </row>
    <row r="75" spans="2:4" x14ac:dyDescent="0.3">
      <c r="B75" s="117"/>
      <c r="C75" s="117"/>
      <c r="D75" s="117"/>
    </row>
    <row r="76" spans="2:4" x14ac:dyDescent="0.3">
      <c r="B76" s="117"/>
      <c r="C76" s="117"/>
      <c r="D76" s="117"/>
    </row>
    <row r="77" spans="2:4" x14ac:dyDescent="0.3">
      <c r="B77" s="117"/>
      <c r="C77" s="117"/>
      <c r="D77" s="117"/>
    </row>
    <row r="78" spans="2:4" x14ac:dyDescent="0.3">
      <c r="B78" s="117"/>
      <c r="C78" s="117"/>
      <c r="D78" s="117"/>
    </row>
    <row r="79" spans="2:4" x14ac:dyDescent="0.3">
      <c r="B79" s="117"/>
      <c r="C79" s="117"/>
      <c r="D79" s="117"/>
    </row>
    <row r="80" spans="2:4" x14ac:dyDescent="0.3">
      <c r="B80" s="117"/>
      <c r="C80" s="117"/>
      <c r="D80" s="117"/>
    </row>
    <row r="81" spans="2:4" x14ac:dyDescent="0.3">
      <c r="B81" s="117"/>
      <c r="C81" s="117"/>
      <c r="D81" s="117"/>
    </row>
    <row r="82" spans="2:4" x14ac:dyDescent="0.3">
      <c r="B82" s="117"/>
      <c r="C82" s="117"/>
      <c r="D82" s="117"/>
    </row>
    <row r="83" spans="2:4" x14ac:dyDescent="0.3">
      <c r="B83" s="117"/>
      <c r="C83" s="117"/>
      <c r="D83" s="117"/>
    </row>
    <row r="89" spans="2:4" ht="15.6" x14ac:dyDescent="0.3">
      <c r="B89" s="135" t="s">
        <v>220</v>
      </c>
      <c r="C89" s="135"/>
      <c r="D89" s="135"/>
    </row>
    <row r="91" spans="2:4" x14ac:dyDescent="0.3">
      <c r="B91" s="127" t="s">
        <v>221</v>
      </c>
      <c r="C91" s="117" t="s">
        <v>222</v>
      </c>
    </row>
    <row r="92" spans="2:4" x14ac:dyDescent="0.3">
      <c r="B92" s="117" t="e">
        <f>INDEX(Mono1[Nb des membres de 10-24ans],MATCH('Trame résultats'!D2,Mono1[Nom du CDS],0))</f>
        <v>#N/A</v>
      </c>
      <c r="C92" s="117" t="e">
        <f>INDEX(Mono1[Nb des  membres du COSA de 25 ans et plus],MATCH('Trame résultats'!D2,Mono1[Nom du CDS],0))</f>
        <v>#N/A</v>
      </c>
    </row>
    <row r="113" spans="2:4" ht="15.6" x14ac:dyDescent="0.3">
      <c r="B113" s="135" t="s">
        <v>223</v>
      </c>
      <c r="C113" s="135"/>
      <c r="D113" s="135"/>
    </row>
    <row r="115" spans="2:4" x14ac:dyDescent="0.3">
      <c r="B115" s="117" t="s">
        <v>218</v>
      </c>
      <c r="C115" s="117" t="s">
        <v>219</v>
      </c>
    </row>
    <row r="116" spans="2:4" x14ac:dyDescent="0.3">
      <c r="B116" s="117" t="e">
        <f>INDEX(Mono1[Nb Hommes du GASC],MATCH('Trame résultats'!D2,Mono1[Nom du CDS],0))</f>
        <v>#N/A</v>
      </c>
      <c r="C116" s="117" t="e">
        <f>INDEX(Mono1[Nb Femmes du GASC],MATCH('Trame résultats'!D2,Mono1[Nom du CDS],0))</f>
        <v>#N/A</v>
      </c>
    </row>
    <row r="135" spans="2:4" ht="15.6" x14ac:dyDescent="0.3">
      <c r="B135" s="135" t="s">
        <v>224</v>
      </c>
      <c r="C135" s="135"/>
      <c r="D135" s="135"/>
    </row>
    <row r="137" spans="2:4" x14ac:dyDescent="0.3">
      <c r="B137" s="127" t="s">
        <v>221</v>
      </c>
      <c r="C137" s="117" t="s">
        <v>222</v>
      </c>
    </row>
    <row r="138" spans="2:4" x14ac:dyDescent="0.3">
      <c r="B138" s="117" t="e">
        <f>INDEX(Mono1[Nb Hommes du GASC],MATCH('Trame résultats'!D2,Mono1[Nom du CDS],0))</f>
        <v>#N/A</v>
      </c>
      <c r="C138" s="117" t="e">
        <f>INDEX(Mono1[Nb Femmes du GASC],MATCH('Trame résultats'!D2,Mono1[Nom du CDS],0))</f>
        <v>#N/A</v>
      </c>
    </row>
    <row r="156" spans="2:4" ht="15.6" x14ac:dyDescent="0.3">
      <c r="B156" s="135" t="s">
        <v>225</v>
      </c>
      <c r="C156" s="135"/>
      <c r="D156" s="135"/>
    </row>
    <row r="158" spans="2:4" x14ac:dyDescent="0.3">
      <c r="B158" s="117" t="s">
        <v>218</v>
      </c>
      <c r="C158" s="117" t="s">
        <v>219</v>
      </c>
    </row>
    <row r="159" spans="2:4" x14ac:dyDescent="0.3">
      <c r="B159" s="115">
        <f>COUNTIFS(Mono2[Membre du comité de RSC],"Oui",Mono2[CDS],$D$2,Mono2[Sexe],"Masculin")</f>
        <v>0</v>
      </c>
      <c r="C159" s="115">
        <f>COUNTIFS(Mono2[Membre du comité de RSC],"Oui",Mono2[CDS],$D$2,Mono2[Sexe],"Féminin")</f>
        <v>0</v>
      </c>
    </row>
    <row r="178" spans="2:7" ht="15.6" x14ac:dyDescent="0.3">
      <c r="B178" s="135" t="s">
        <v>226</v>
      </c>
      <c r="C178" s="135"/>
      <c r="D178" s="135"/>
    </row>
    <row r="180" spans="2:7" x14ac:dyDescent="0.3">
      <c r="B180" s="127" t="s">
        <v>221</v>
      </c>
      <c r="C180" s="127" t="s">
        <v>227</v>
      </c>
      <c r="D180" s="127" t="s">
        <v>228</v>
      </c>
      <c r="E180" s="127" t="s">
        <v>229</v>
      </c>
      <c r="F180" s="127" t="s">
        <v>230</v>
      </c>
      <c r="G180" s="127" t="s">
        <v>231</v>
      </c>
    </row>
    <row r="181" spans="2:7" x14ac:dyDescent="0.3">
      <c r="B181" s="115">
        <f>SUMPRODUCT((Mono2[Age]&gt;=10)*(Mono2[Age]&lt;=24)*(Mono2[CDS]=D2)*(Mono2[Membre du comité de RSC]="Oui"))</f>
        <v>0</v>
      </c>
      <c r="C181" s="115">
        <f>SUMPRODUCT((Mono2[Age]&gt;=10)*(Mono2[Age]&lt;=14)*(Mono2[CDS]=D2)*(Mono2[Membre du comité de RSC]="Oui"))</f>
        <v>0</v>
      </c>
      <c r="D181" s="115">
        <f>SUMPRODUCT((Mono2[Age]&gt;=15)*(Mono2[Age]&lt;=19)*(Mono2[CDS]=D2)*(Mono2[Membre du comité de RSC]="Oui"))</f>
        <v>0</v>
      </c>
      <c r="E181" s="115">
        <f>SUMPRODUCT((Mono2[Age]&gt;=20)*(Mono2[Age]&lt;=24)*(Mono2[CDS]=D2)*(Mono2[Membre du comité de RSC]="Oui"))</f>
        <v>0</v>
      </c>
      <c r="F181" s="115">
        <f>SUMPRODUCT((Mono2[Age]&gt;=25)*(Mono2[Age]&lt;=29)*(Mono2[CDS]=D2)*(Mono2[Membre du comité de RSC]="Oui"))</f>
        <v>0</v>
      </c>
      <c r="G181" s="115">
        <f>SUMPRODUCT((Mono2[Age]&gt;=30)*(Mono2[CDS]=D2)*(Mono2[Membre du comité de RSC]="Oui"))</f>
        <v>0</v>
      </c>
    </row>
    <row r="200" spans="2:4" ht="15.6" x14ac:dyDescent="0.3">
      <c r="B200" s="135" t="s">
        <v>232</v>
      </c>
      <c r="C200" s="135"/>
      <c r="D200" s="135"/>
    </row>
    <row r="202" spans="2:4" x14ac:dyDescent="0.3">
      <c r="B202" s="115" t="s">
        <v>233</v>
      </c>
      <c r="C202" s="115" t="s">
        <v>234</v>
      </c>
      <c r="D202" s="115" t="s">
        <v>235</v>
      </c>
    </row>
    <row r="203" spans="2:4" x14ac:dyDescent="0.3">
      <c r="B203" s="115">
        <f>COUNTIFS(Mono2[CDS],D2,Mono2[Si oui préciser],"PVH")</f>
        <v>0</v>
      </c>
      <c r="C203" s="115">
        <f>COUNTIFS(Mono2[CDS],D2,Mono2[Si oui préciser],"BATWA")</f>
        <v>0</v>
      </c>
      <c r="D203" s="115">
        <f>COUNTIFS(Mono2[CDS],D2,Mono2[Si oui préciser],"Mère célibataire")</f>
        <v>0</v>
      </c>
    </row>
    <row r="222" spans="1:4" ht="23.4" x14ac:dyDescent="0.45">
      <c r="A222" s="136" t="s">
        <v>236</v>
      </c>
      <c r="B222" s="136"/>
      <c r="C222" s="136"/>
      <c r="D222" s="136"/>
    </row>
    <row r="224" spans="1:4" x14ac:dyDescent="0.3">
      <c r="A224" s="128" t="s">
        <v>237</v>
      </c>
      <c r="B224" s="128" t="s">
        <v>238</v>
      </c>
    </row>
    <row r="225" spans="1:2" x14ac:dyDescent="0.3">
      <c r="A225" s="115" t="s">
        <v>239</v>
      </c>
      <c r="B225" s="118" t="e">
        <f>INDEX(Mono1[CJ fonctionnel dans l''AR du CDS ],MATCH('Trame résultats'!D2,Mono1[Nom du CDS],0))</f>
        <v>#N/A</v>
      </c>
    </row>
    <row r="226" spans="1:2" x14ac:dyDescent="0.3">
      <c r="A226" s="115" t="s">
        <v>240</v>
      </c>
      <c r="B226" s="117" t="e">
        <f>INDEX(Mono1[Nb Eglises membres],MATCH('Trame résultats'!D2,Mono1[Nom du CDS],0))</f>
        <v>#N/A</v>
      </c>
    </row>
    <row r="227" spans="1:2" x14ac:dyDescent="0.3">
      <c r="A227" s="115" t="s">
        <v>241</v>
      </c>
      <c r="B227" s="117" t="e">
        <f>INDEX(Mono1[Nb d''écoles fondamentales membres du RSC ],MATCH('Trame résultats'!D2,Mono1[Nom du CDS],0))</f>
        <v>#N/A</v>
      </c>
    </row>
    <row r="228" spans="1:2" x14ac:dyDescent="0.3">
      <c r="A228" s="115" t="s">
        <v>242</v>
      </c>
      <c r="B228" s="117" t="e">
        <f>INDEX(Mono1[Nb d''écoles post fondamentales  membres du RSC ],MATCH('Trame résultats'!D2,Mono1[Nom du CDS],0))</f>
        <v>#N/A</v>
      </c>
    </row>
    <row r="229" spans="1:2" x14ac:dyDescent="0.3">
      <c r="A229" s="115" t="s">
        <v>243</v>
      </c>
      <c r="B229" s="117" t="e">
        <f>INDEX(Mono1[Nb d''animateurs scolaires Masculin],MATCH('Trame résultats'!D2,Mono1[Nom du CDS],0))</f>
        <v>#N/A</v>
      </c>
    </row>
    <row r="230" spans="1:2" x14ac:dyDescent="0.3">
      <c r="A230" s="115" t="s">
        <v>244</v>
      </c>
      <c r="B230" s="117" t="e">
        <f>INDEX(Mono1[Nb d''animateurs scolaires Féminin],MATCH('Trame résultats'!D2,Mono1[Nom du CDS],0))</f>
        <v>#N/A</v>
      </c>
    </row>
    <row r="231" spans="1:2" x14ac:dyDescent="0.3">
      <c r="A231" s="115" t="s">
        <v>245</v>
      </c>
      <c r="B231" s="117" t="e">
        <f>INDEX(Mono1[Nb d''animateurs communautaires Masculin],MATCH('Trame résultats'!D2,Mono1[Nom du CDS],0))</f>
        <v>#N/A</v>
      </c>
    </row>
    <row r="232" spans="1:2" x14ac:dyDescent="0.3">
      <c r="A232" s="115" t="s">
        <v>246</v>
      </c>
      <c r="B232" s="117" t="e">
        <f>INDEX(Mono1[Nb d''animateurs communautaires Féminin],MATCH('Trame résultats'!D2,Mono1[Nom du CDS],0))</f>
        <v>#N/A</v>
      </c>
    </row>
    <row r="233" spans="1:2" x14ac:dyDescent="0.3">
      <c r="A233" s="115" t="s">
        <v>247</v>
      </c>
      <c r="B233" s="117" t="e">
        <f>INDEX(Mono1[Nb de structures membres du RSC],MATCH('Trame résultats'!D2,Mono1[Nom du CDS],0))</f>
        <v>#N/A</v>
      </c>
    </row>
  </sheetData>
  <mergeCells count="8">
    <mergeCell ref="B200:D200"/>
    <mergeCell ref="A222:D222"/>
    <mergeCell ref="B66:D66"/>
    <mergeCell ref="B89:D89"/>
    <mergeCell ref="B113:D113"/>
    <mergeCell ref="B135:D135"/>
    <mergeCell ref="B178:D178"/>
    <mergeCell ref="B156:D156"/>
  </mergeCells>
  <pageMargins left="0.7" right="0.7" top="0.75" bottom="0.75" header="0.3" footer="0.3"/>
  <pageSetup paperSize="9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47A015-9D73-4FAC-9819-F812DEF64EC4}">
          <x14:formula1>
            <xm:f>'BDD1 monographie'!$C$2:$C$29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467"/>
  <sheetViews>
    <sheetView tabSelected="1" zoomScaleNormal="100" workbookViewId="0">
      <pane ySplit="1" topLeftCell="A2445" activePane="bottomLeft" state="frozen"/>
      <selection pane="bottomLeft" activeCell="G2445" sqref="G2445"/>
    </sheetView>
  </sheetViews>
  <sheetFormatPr baseColWidth="10" defaultColWidth="11.44140625" defaultRowHeight="14.4" x14ac:dyDescent="0.3"/>
  <cols>
    <col min="2" max="2" width="23.33203125" customWidth="1"/>
    <col min="3" max="3" width="18.33203125" customWidth="1"/>
    <col min="4" max="5" width="11.6640625" customWidth="1"/>
    <col min="6" max="6" width="11.5546875" customWidth="1"/>
    <col min="7" max="7" width="25.33203125" customWidth="1"/>
    <col min="8" max="8" width="15" customWidth="1"/>
    <col min="9" max="9" width="12.88671875" customWidth="1"/>
    <col min="10" max="10" width="20.88671875" customWidth="1"/>
    <col min="11" max="11" width="19.33203125" customWidth="1"/>
    <col min="12" max="12" width="19" customWidth="1"/>
    <col min="13" max="13" width="32.109375" customWidth="1"/>
    <col min="14" max="14" width="24.44140625" style="66" customWidth="1"/>
    <col min="15" max="15" width="18.44140625" customWidth="1"/>
    <col min="16" max="16" width="26.6640625" customWidth="1"/>
    <col min="17" max="17" width="39.33203125" customWidth="1"/>
    <col min="18" max="18" width="27.88671875" customWidth="1"/>
    <col min="19" max="19" width="28.88671875" customWidth="1"/>
    <col min="20" max="20" width="19.6640625" customWidth="1"/>
    <col min="21" max="21" width="9.33203125" customWidth="1"/>
    <col min="22" max="22" width="10.109375" customWidth="1"/>
    <col min="23" max="23" width="10.6640625" customWidth="1"/>
    <col min="24" max="24" width="9.44140625" customWidth="1"/>
    <col min="25" max="25" width="10.109375" customWidth="1"/>
    <col min="26" max="26" width="10.33203125" customWidth="1"/>
    <col min="27" max="27" width="10.6640625" customWidth="1"/>
    <col min="28" max="28" width="10.44140625" customWidth="1"/>
    <col min="29" max="30" width="10.5546875" customWidth="1"/>
    <col min="31" max="31" width="9.33203125" customWidth="1"/>
    <col min="32" max="32" width="10.33203125" customWidth="1"/>
    <col min="33" max="33" width="7.33203125" customWidth="1"/>
    <col min="34" max="34" width="14.5546875" customWidth="1"/>
    <col min="35" max="35" width="10.109375" customWidth="1"/>
    <col min="36" max="36" width="10.5546875" customWidth="1"/>
  </cols>
  <sheetData>
    <row r="1" spans="1:32" s="13" customFormat="1" ht="65.400000000000006" customHeight="1" x14ac:dyDescent="0.35">
      <c r="A1" s="71" t="s">
        <v>248</v>
      </c>
      <c r="B1" s="72" t="s">
        <v>249</v>
      </c>
      <c r="C1" s="73" t="s">
        <v>250</v>
      </c>
      <c r="D1" s="73" t="s">
        <v>74</v>
      </c>
      <c r="E1" s="73" t="s">
        <v>75</v>
      </c>
      <c r="F1" s="73" t="s">
        <v>11</v>
      </c>
      <c r="G1" s="73" t="s">
        <v>251</v>
      </c>
      <c r="H1" s="73" t="s">
        <v>252</v>
      </c>
      <c r="I1" s="73" t="s">
        <v>253</v>
      </c>
      <c r="J1" s="73" t="s">
        <v>254</v>
      </c>
      <c r="K1" s="73" t="s">
        <v>255</v>
      </c>
      <c r="L1" s="73" t="s">
        <v>256</v>
      </c>
      <c r="M1" s="73" t="s">
        <v>257</v>
      </c>
      <c r="N1" s="78" t="s">
        <v>258</v>
      </c>
      <c r="O1" s="73" t="s">
        <v>259</v>
      </c>
      <c r="P1" s="73" t="s">
        <v>260</v>
      </c>
      <c r="Q1" s="73" t="s">
        <v>261</v>
      </c>
      <c r="R1" s="73" t="s">
        <v>262</v>
      </c>
      <c r="S1" s="73" t="s">
        <v>263</v>
      </c>
      <c r="T1" s="73" t="s">
        <v>264</v>
      </c>
      <c r="U1" s="79" t="s">
        <v>265</v>
      </c>
      <c r="V1" s="79" t="s">
        <v>266</v>
      </c>
      <c r="W1" s="79" t="s">
        <v>267</v>
      </c>
      <c r="X1" s="79" t="s">
        <v>268</v>
      </c>
      <c r="Y1" s="79" t="s">
        <v>269</v>
      </c>
      <c r="Z1" s="79" t="s">
        <v>270</v>
      </c>
      <c r="AA1" s="79" t="s">
        <v>271</v>
      </c>
      <c r="AB1" s="79" t="s">
        <v>272</v>
      </c>
      <c r="AC1" s="79" t="s">
        <v>273</v>
      </c>
      <c r="AD1" s="79" t="s">
        <v>274</v>
      </c>
      <c r="AE1" s="79" t="s">
        <v>275</v>
      </c>
      <c r="AF1" s="79" t="s">
        <v>276</v>
      </c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  <c r="S2" s="14"/>
      <c r="T2" s="14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14"/>
      <c r="T3" s="14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4"/>
      <c r="T4" s="14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4"/>
      <c r="T5" s="14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4"/>
      <c r="T6" s="14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4"/>
      <c r="T7" s="14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4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x14ac:dyDescent="0.3">
      <c r="A9" s="14"/>
      <c r="B9" s="80"/>
      <c r="C9" s="8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5"/>
      <c r="S9" s="14"/>
      <c r="T9" s="14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4"/>
      <c r="T10" s="14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  <c r="S11" s="14"/>
      <c r="T11" s="14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4"/>
      <c r="T12" s="14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4"/>
      <c r="T13" s="14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  <c r="S14" s="14"/>
      <c r="T14" s="1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  <c r="S15" s="14"/>
      <c r="T15" s="14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4"/>
      <c r="T16" s="14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  <c r="S17" s="14"/>
      <c r="T17" s="14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  <c r="S18" s="14"/>
      <c r="T18" s="14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  <c r="S19" s="14"/>
      <c r="T19" s="1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  <c r="S20" s="14"/>
      <c r="T20" s="1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  <c r="S21" s="14"/>
      <c r="T21" s="1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  <c r="S22" s="14"/>
      <c r="T22" s="14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  <c r="S23" s="14"/>
      <c r="T23" s="14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4"/>
      <c r="T24" s="14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</row>
    <row r="25" spans="1:32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  <c r="S25" s="14"/>
      <c r="T25" s="14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</row>
    <row r="26" spans="1:32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  <c r="S26" s="14"/>
      <c r="T26" s="14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  <c r="S27" s="14"/>
      <c r="T27" s="14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</row>
    <row r="28" spans="1:32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  <c r="S28" s="14"/>
      <c r="T28" s="14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  <c r="S29" s="14"/>
      <c r="T29" s="14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</row>
    <row r="30" spans="1:32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  <c r="S30" s="14"/>
      <c r="T30" s="14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</row>
    <row r="31" spans="1:32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S31" s="14"/>
      <c r="T31" s="14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</row>
    <row r="32" spans="1:32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  <c r="S32" s="14"/>
      <c r="T32" s="14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</row>
    <row r="33" spans="1:32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  <c r="S33" s="14"/>
      <c r="T33" s="14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</row>
    <row r="34" spans="1:32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  <c r="S34" s="14"/>
      <c r="T34" s="14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32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  <c r="S35" s="14"/>
      <c r="T35" s="14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32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  <c r="S36" s="14"/>
      <c r="T36" s="14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32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  <c r="S37" s="14"/>
      <c r="T37" s="14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  <row r="38" spans="1:32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  <c r="S38" s="14"/>
      <c r="T38" s="14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32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  <c r="S39" s="14"/>
      <c r="T39" s="14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1:32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4"/>
      <c r="T40" s="14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32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  <c r="S41" s="14"/>
      <c r="T41" s="14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32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14"/>
      <c r="T42" s="14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1:32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4"/>
      <c r="T43" s="14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32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  <c r="S44" s="14"/>
      <c r="T44" s="14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32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/>
      <c r="S45" s="14"/>
      <c r="T45" s="14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2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4"/>
      <c r="T46" s="14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2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4"/>
      <c r="T47" s="14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2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5"/>
      <c r="S48" s="14"/>
      <c r="T48" s="14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5"/>
      <c r="S49" s="14"/>
      <c r="T49" s="14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5"/>
      <c r="S50" s="14"/>
      <c r="T50" s="14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5"/>
      <c r="S51" s="14"/>
      <c r="T51" s="14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  <row r="52" spans="1:32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5"/>
      <c r="S52" s="14"/>
      <c r="T52" s="14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</row>
    <row r="53" spans="1:32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5"/>
      <c r="S53" s="14"/>
      <c r="T53" s="14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1:32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5"/>
      <c r="S54" s="14"/>
      <c r="T54" s="14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 s="14"/>
      <c r="T55" s="14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 s="14"/>
      <c r="T56" s="14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 s="14"/>
      <c r="T57" s="14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1:32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 s="14"/>
      <c r="T58" s="14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1:32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 s="14"/>
      <c r="T59" s="14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1:32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 s="14"/>
      <c r="T60" s="14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1:32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 s="14"/>
      <c r="T61" s="14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</row>
    <row r="62" spans="1:32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 s="14"/>
      <c r="T62" s="14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</row>
    <row r="63" spans="1:32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 s="14"/>
      <c r="T63" s="14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</row>
    <row r="64" spans="1:32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 s="14"/>
      <c r="T64" s="14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1:32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 s="14"/>
      <c r="T65" s="14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1:32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 s="14"/>
      <c r="T66" s="14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</row>
    <row r="67" spans="1:32" x14ac:dyDescent="0.3">
      <c r="A67" s="14"/>
      <c r="B67" s="81"/>
      <c r="C67" s="82"/>
      <c r="D67" s="14"/>
      <c r="E67" s="14"/>
      <c r="F67" s="14"/>
      <c r="G67" s="14"/>
      <c r="H67" s="82"/>
      <c r="I67" s="14"/>
      <c r="J67" s="14"/>
      <c r="K67" s="14"/>
      <c r="L67" s="14"/>
      <c r="M67" s="14"/>
      <c r="N67" s="14"/>
      <c r="O67" s="14"/>
      <c r="P67" s="14"/>
      <c r="Q67" s="14"/>
      <c r="R67" s="82"/>
      <c r="S67" s="14"/>
      <c r="T67" s="14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</row>
    <row r="68" spans="1:32" x14ac:dyDescent="0.3">
      <c r="A68" s="14"/>
      <c r="B68" s="81"/>
      <c r="C68" s="82"/>
      <c r="D68" s="14"/>
      <c r="E68" s="14"/>
      <c r="F68" s="14"/>
      <c r="G68" s="14"/>
      <c r="H68" s="82"/>
      <c r="I68" s="14"/>
      <c r="J68" s="14"/>
      <c r="K68" s="14"/>
      <c r="L68" s="14"/>
      <c r="M68" s="14"/>
      <c r="N68" s="14"/>
      <c r="O68" s="14"/>
      <c r="P68" s="14"/>
      <c r="Q68" s="14"/>
      <c r="R68" s="82"/>
      <c r="S68" s="14"/>
      <c r="T68" s="14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</row>
    <row r="69" spans="1:32" x14ac:dyDescent="0.3">
      <c r="A69" s="14"/>
      <c r="B69" s="81"/>
      <c r="C69" s="82"/>
      <c r="D69" s="14"/>
      <c r="E69" s="14"/>
      <c r="F69" s="14"/>
      <c r="G69" s="14"/>
      <c r="H69" s="82"/>
      <c r="I69" s="14"/>
      <c r="J69" s="14"/>
      <c r="K69" s="14"/>
      <c r="L69" s="14"/>
      <c r="M69" s="14"/>
      <c r="N69" s="14"/>
      <c r="O69" s="14"/>
      <c r="P69" s="14"/>
      <c r="Q69" s="14"/>
      <c r="R69" s="82"/>
      <c r="S69" s="14"/>
      <c r="T69" s="14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</row>
    <row r="70" spans="1:32" x14ac:dyDescent="0.3">
      <c r="A70" s="14"/>
      <c r="B70" s="81"/>
      <c r="C70" s="82"/>
      <c r="D70" s="14"/>
      <c r="E70" s="14"/>
      <c r="F70" s="14"/>
      <c r="G70" s="14"/>
      <c r="H70" s="82"/>
      <c r="I70" s="14"/>
      <c r="J70" s="14"/>
      <c r="K70" s="14"/>
      <c r="L70" s="14"/>
      <c r="M70" s="14"/>
      <c r="N70" s="14"/>
      <c r="O70" s="14"/>
      <c r="P70" s="14"/>
      <c r="Q70" s="14"/>
      <c r="R70" s="82"/>
      <c r="S70" s="14"/>
      <c r="T70" s="14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</row>
    <row r="71" spans="1:32" x14ac:dyDescent="0.3">
      <c r="A71" s="14"/>
      <c r="B71" s="81"/>
      <c r="C71" s="82"/>
      <c r="D71" s="14"/>
      <c r="E71" s="14"/>
      <c r="F71" s="14"/>
      <c r="G71" s="14"/>
      <c r="H71" s="82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 s="14"/>
      <c r="T71" s="14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</row>
    <row r="72" spans="1:32" x14ac:dyDescent="0.3">
      <c r="A72" s="14"/>
      <c r="B72" s="81"/>
      <c r="C72" s="82"/>
      <c r="D72" s="14"/>
      <c r="E72" s="14"/>
      <c r="F72" s="14"/>
      <c r="G72" s="14"/>
      <c r="H72" s="82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4"/>
      <c r="T72" s="14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</row>
    <row r="73" spans="1:32" x14ac:dyDescent="0.3">
      <c r="A73" s="14"/>
      <c r="B73" s="81"/>
      <c r="C73" s="82"/>
      <c r="D73" s="14"/>
      <c r="E73" s="14"/>
      <c r="F73" s="14"/>
      <c r="G73" s="14"/>
      <c r="H73" s="82"/>
      <c r="I73" s="14"/>
      <c r="J73" s="14"/>
      <c r="K73" s="14"/>
      <c r="L73" s="14"/>
      <c r="M73" s="14"/>
      <c r="N73" s="14"/>
      <c r="O73" s="14"/>
      <c r="P73" s="14"/>
      <c r="Q73" s="14"/>
      <c r="R73" s="82"/>
      <c r="S73" s="14"/>
      <c r="T73" s="14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1:32" x14ac:dyDescent="0.3">
      <c r="A74" s="14"/>
      <c r="B74" s="81"/>
      <c r="C74" s="82"/>
      <c r="D74" s="14"/>
      <c r="E74" s="14"/>
      <c r="F74" s="14"/>
      <c r="G74" s="14"/>
      <c r="H74" s="82"/>
      <c r="I74" s="14"/>
      <c r="J74" s="14"/>
      <c r="K74" s="14"/>
      <c r="L74" s="14"/>
      <c r="M74" s="14"/>
      <c r="N74" s="14"/>
      <c r="O74" s="14"/>
      <c r="P74" s="14"/>
      <c r="Q74" s="14"/>
      <c r="R74" s="82"/>
      <c r="S74" s="14"/>
      <c r="T74" s="14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1:32" x14ac:dyDescent="0.3">
      <c r="A75" s="14"/>
      <c r="B75" s="81"/>
      <c r="C75" s="82"/>
      <c r="D75" s="14"/>
      <c r="E75" s="14"/>
      <c r="F75" s="14"/>
      <c r="G75" s="14"/>
      <c r="H75" s="82"/>
      <c r="I75" s="14"/>
      <c r="J75" s="14"/>
      <c r="K75" s="14"/>
      <c r="L75" s="14"/>
      <c r="M75" s="14"/>
      <c r="N75" s="14"/>
      <c r="O75" s="14"/>
      <c r="P75" s="14"/>
      <c r="Q75" s="14"/>
      <c r="R75" s="82"/>
      <c r="S75" s="14"/>
      <c r="T75" s="14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</row>
    <row r="76" spans="1:32" x14ac:dyDescent="0.3">
      <c r="A76" s="14"/>
      <c r="B76" s="81"/>
      <c r="C76" s="82"/>
      <c r="D76" s="14"/>
      <c r="E76" s="14"/>
      <c r="F76" s="14"/>
      <c r="G76" s="14"/>
      <c r="H76" s="82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 s="14"/>
      <c r="T76" s="14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</row>
    <row r="77" spans="1:32" x14ac:dyDescent="0.3">
      <c r="A77" s="14"/>
      <c r="B77" s="83"/>
      <c r="C77" s="84"/>
      <c r="D77" s="14"/>
      <c r="E77" s="14"/>
      <c r="F77" s="14"/>
      <c r="G77" s="14"/>
      <c r="H77" s="84"/>
      <c r="I77" s="14"/>
      <c r="J77" s="14"/>
      <c r="K77" s="14"/>
      <c r="L77" s="14"/>
      <c r="M77" s="14"/>
      <c r="N77" s="14"/>
      <c r="O77" s="14"/>
      <c r="P77" s="14"/>
      <c r="Q77" s="14"/>
      <c r="R77" s="82"/>
      <c r="S77" s="14"/>
      <c r="T77" s="14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</row>
    <row r="78" spans="1:32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 s="14"/>
      <c r="T78" s="14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</row>
    <row r="79" spans="1:32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 s="14"/>
      <c r="T79" s="14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</row>
    <row r="80" spans="1:32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 s="14"/>
      <c r="T80" s="14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</row>
    <row r="81" spans="1:32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 s="14"/>
      <c r="T81" s="14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</row>
    <row r="82" spans="1:32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 s="14"/>
      <c r="T82" s="14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</row>
    <row r="83" spans="1:32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 s="14"/>
      <c r="T83" s="14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1:32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 s="14"/>
      <c r="T84" s="14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 s="14"/>
      <c r="T85" s="14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 s="14"/>
      <c r="T86" s="14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1:32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 s="14"/>
      <c r="T87" s="14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1:32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 s="14"/>
      <c r="T88" s="14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1:32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 s="14"/>
      <c r="T89" s="14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1:32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5"/>
      <c r="S90" s="14"/>
      <c r="T90" s="14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1:32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5"/>
      <c r="S91" s="14"/>
      <c r="T91" s="14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</row>
    <row r="92" spans="1:32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5"/>
      <c r="S92" s="14"/>
      <c r="T92" s="14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</row>
    <row r="93" spans="1:32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5"/>
      <c r="S93" s="14"/>
      <c r="T93" s="14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5"/>
      <c r="S94" s="14"/>
      <c r="T94" s="14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1:32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5"/>
      <c r="S95" s="14"/>
      <c r="T95" s="14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5"/>
      <c r="S96" s="14"/>
      <c r="T96" s="14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1:32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5"/>
      <c r="S97" s="14"/>
      <c r="T97" s="14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1:32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5"/>
      <c r="S98" s="14"/>
      <c r="T98" s="14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1:32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5"/>
      <c r="S99" s="14"/>
      <c r="T99" s="14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1:32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5"/>
      <c r="S100" s="14"/>
      <c r="T100" s="14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1:32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 s="14"/>
      <c r="T101" s="14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1:32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 s="14"/>
      <c r="T102" s="14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1:32" x14ac:dyDescent="0.3">
      <c r="A103" s="14"/>
      <c r="B103" s="14"/>
      <c r="C103" s="14"/>
      <c r="D103" s="14"/>
      <c r="E103" s="14"/>
      <c r="F103" s="14"/>
      <c r="G103" s="80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 s="14"/>
      <c r="T103" s="14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1:32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 s="14"/>
      <c r="T104" s="14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1:32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 s="14"/>
      <c r="T105" s="14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1:32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 s="14"/>
      <c r="T106" s="14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1:32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 s="14"/>
      <c r="T107" s="1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1:32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 s="14"/>
      <c r="T108" s="14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1:32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 s="14"/>
      <c r="T109" s="14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2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 s="14"/>
      <c r="T110" s="14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1:32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 s="14"/>
      <c r="T111" s="14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1:32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 s="14"/>
      <c r="T112" s="14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1:32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 s="14"/>
      <c r="T113" s="14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1:32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 s="14"/>
      <c r="T114" s="1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</row>
    <row r="115" spans="1:32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 s="14"/>
      <c r="T115" s="1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</row>
    <row r="116" spans="1:32" x14ac:dyDescent="0.3">
      <c r="A116" s="14"/>
      <c r="B116" s="85"/>
      <c r="C116" s="85"/>
      <c r="D116" s="14"/>
      <c r="E116" s="14"/>
      <c r="F116" s="14"/>
      <c r="G116" s="14"/>
      <c r="H116" s="85"/>
      <c r="I116" s="14"/>
      <c r="J116" s="14"/>
      <c r="K116" s="14"/>
      <c r="L116" s="14"/>
      <c r="M116" s="14"/>
      <c r="N116" s="14"/>
      <c r="O116" s="14"/>
      <c r="P116" s="14"/>
      <c r="Q116" s="14"/>
      <c r="R116" s="15"/>
      <c r="S116" s="14"/>
      <c r="T116" s="14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</row>
    <row r="117" spans="1:32" x14ac:dyDescent="0.3">
      <c r="A117" s="14"/>
      <c r="B117" s="85"/>
      <c r="C117" s="85"/>
      <c r="D117" s="14"/>
      <c r="E117" s="14"/>
      <c r="F117" s="14"/>
      <c r="G117" s="14"/>
      <c r="H117" s="85"/>
      <c r="I117" s="14"/>
      <c r="J117" s="14"/>
      <c r="K117" s="14"/>
      <c r="L117" s="14"/>
      <c r="M117" s="14"/>
      <c r="N117" s="14"/>
      <c r="O117" s="14"/>
      <c r="P117" s="14"/>
      <c r="Q117" s="14"/>
      <c r="R117" s="15"/>
      <c r="S117" s="14"/>
      <c r="T117" s="14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</row>
    <row r="118" spans="1:32" x14ac:dyDescent="0.3">
      <c r="A118" s="14"/>
      <c r="B118" s="85"/>
      <c r="C118" s="85"/>
      <c r="D118" s="14"/>
      <c r="E118" s="14"/>
      <c r="F118" s="14"/>
      <c r="G118" s="14"/>
      <c r="H118" s="85"/>
      <c r="I118" s="14"/>
      <c r="J118" s="14"/>
      <c r="K118" s="14"/>
      <c r="L118" s="14"/>
      <c r="M118" s="14"/>
      <c r="N118" s="14"/>
      <c r="O118" s="14"/>
      <c r="P118" s="14"/>
      <c r="Q118" s="14"/>
      <c r="R118" s="15"/>
      <c r="S118" s="14"/>
      <c r="T118" s="14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</row>
    <row r="119" spans="1:32" x14ac:dyDescent="0.3">
      <c r="A119" s="14"/>
      <c r="B119" s="85"/>
      <c r="C119" s="85"/>
      <c r="D119" s="14"/>
      <c r="E119" s="14"/>
      <c r="F119" s="14"/>
      <c r="G119" s="14"/>
      <c r="H119" s="85"/>
      <c r="I119" s="14"/>
      <c r="J119" s="14"/>
      <c r="K119" s="14"/>
      <c r="L119" s="14"/>
      <c r="M119" s="14"/>
      <c r="N119" s="14"/>
      <c r="O119" s="14"/>
      <c r="P119" s="14"/>
      <c r="Q119" s="14"/>
      <c r="R119" s="15"/>
      <c r="S119" s="14"/>
      <c r="T119" s="14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</row>
    <row r="120" spans="1:32" x14ac:dyDescent="0.3">
      <c r="A120" s="14"/>
      <c r="B120" s="85"/>
      <c r="C120" s="85"/>
      <c r="D120" s="14"/>
      <c r="E120" s="14"/>
      <c r="F120" s="14"/>
      <c r="G120" s="14"/>
      <c r="H120" s="85"/>
      <c r="I120" s="14"/>
      <c r="J120" s="14"/>
      <c r="K120" s="14"/>
      <c r="L120" s="14"/>
      <c r="M120" s="14"/>
      <c r="N120" s="14"/>
      <c r="O120" s="14"/>
      <c r="P120" s="14"/>
      <c r="Q120" s="14"/>
      <c r="R120" s="15"/>
      <c r="S120" s="14"/>
      <c r="T120" s="14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</row>
    <row r="121" spans="1:32" ht="15" thickBot="1" x14ac:dyDescent="0.35">
      <c r="A121" s="14"/>
      <c r="B121" s="14"/>
      <c r="C121" s="83"/>
      <c r="D121" s="14"/>
      <c r="E121" s="14"/>
      <c r="F121" s="14"/>
      <c r="G121" s="14"/>
      <c r="H121" s="86"/>
      <c r="I121" s="14"/>
      <c r="J121" s="14"/>
      <c r="K121" s="14"/>
      <c r="L121" s="14"/>
      <c r="M121" s="14"/>
      <c r="N121" s="14"/>
      <c r="O121" s="14"/>
      <c r="P121" s="14"/>
      <c r="Q121" s="14"/>
      <c r="R121" s="82"/>
      <c r="S121" s="14"/>
      <c r="T121" s="14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</row>
    <row r="122" spans="1:32" x14ac:dyDescent="0.3">
      <c r="A122" s="14"/>
      <c r="B122" s="14"/>
      <c r="C122" s="83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5"/>
      <c r="S122" s="14"/>
      <c r="T122" s="14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</row>
    <row r="123" spans="1:32" x14ac:dyDescent="0.3">
      <c r="A123" s="14"/>
      <c r="B123" s="14"/>
      <c r="C123" s="83"/>
      <c r="D123" s="14"/>
      <c r="E123" s="14"/>
      <c r="F123" s="14"/>
      <c r="G123" s="14"/>
      <c r="H123" s="85"/>
      <c r="I123" s="14"/>
      <c r="J123" s="14"/>
      <c r="K123" s="14"/>
      <c r="L123" s="14"/>
      <c r="M123" s="14"/>
      <c r="N123" s="14"/>
      <c r="O123" s="14"/>
      <c r="P123" s="14"/>
      <c r="Q123" s="14"/>
      <c r="R123" s="15"/>
      <c r="S123" s="14"/>
      <c r="T123" s="14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</row>
    <row r="124" spans="1:32" x14ac:dyDescent="0.3">
      <c r="A124" s="14"/>
      <c r="B124" s="14"/>
      <c r="C124" s="83"/>
      <c r="D124" s="14"/>
      <c r="E124" s="14"/>
      <c r="F124" s="14"/>
      <c r="G124" s="14"/>
      <c r="H124" s="85"/>
      <c r="I124" s="14"/>
      <c r="J124" s="14"/>
      <c r="K124" s="14"/>
      <c r="L124" s="14"/>
      <c r="M124" s="14"/>
      <c r="N124" s="14"/>
      <c r="O124" s="14"/>
      <c r="P124" s="14"/>
      <c r="Q124" s="14"/>
      <c r="R124" s="15"/>
      <c r="S124" s="14"/>
      <c r="T124" s="14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</row>
    <row r="125" spans="1:32" x14ac:dyDescent="0.3">
      <c r="A125" s="14"/>
      <c r="B125" s="14"/>
      <c r="C125" s="83"/>
      <c r="D125" s="14"/>
      <c r="E125" s="14"/>
      <c r="F125" s="14"/>
      <c r="G125" s="14"/>
      <c r="H125" s="85"/>
      <c r="I125" s="14"/>
      <c r="J125" s="14"/>
      <c r="K125" s="14"/>
      <c r="L125" s="14"/>
      <c r="M125" s="14"/>
      <c r="N125" s="14"/>
      <c r="O125" s="14"/>
      <c r="P125" s="14"/>
      <c r="Q125" s="14"/>
      <c r="R125" s="15"/>
      <c r="S125" s="14"/>
      <c r="T125" s="14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</row>
    <row r="126" spans="1:32" x14ac:dyDescent="0.3">
      <c r="A126" s="14"/>
      <c r="B126" s="14"/>
      <c r="C126" s="83"/>
      <c r="D126" s="14"/>
      <c r="E126" s="14"/>
      <c r="F126" s="14"/>
      <c r="G126" s="14"/>
      <c r="H126" s="85"/>
      <c r="I126" s="14"/>
      <c r="J126" s="14"/>
      <c r="K126" s="14"/>
      <c r="L126" s="14"/>
      <c r="M126" s="14"/>
      <c r="N126" s="14"/>
      <c r="O126" s="14"/>
      <c r="P126" s="14"/>
      <c r="Q126" s="14"/>
      <c r="R126" s="15"/>
      <c r="S126" s="14"/>
      <c r="T126" s="14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</row>
    <row r="127" spans="1:32" x14ac:dyDescent="0.3">
      <c r="A127" s="14"/>
      <c r="B127" s="14"/>
      <c r="C127" s="83"/>
      <c r="D127" s="14"/>
      <c r="E127" s="14"/>
      <c r="F127" s="14"/>
      <c r="G127" s="14"/>
      <c r="H127" s="85"/>
      <c r="I127" s="14"/>
      <c r="J127" s="14"/>
      <c r="K127" s="14"/>
      <c r="L127" s="14"/>
      <c r="M127" s="14"/>
      <c r="N127" s="14"/>
      <c r="O127" s="14"/>
      <c r="P127" s="14"/>
      <c r="Q127" s="14"/>
      <c r="R127" s="15"/>
      <c r="S127" s="14"/>
      <c r="T127" s="1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</row>
    <row r="128" spans="1:32" x14ac:dyDescent="0.3">
      <c r="A128" s="14"/>
      <c r="B128" s="14"/>
      <c r="C128" s="83"/>
      <c r="D128" s="14"/>
      <c r="E128" s="14"/>
      <c r="F128" s="14"/>
      <c r="G128" s="14"/>
      <c r="H128" s="85"/>
      <c r="I128" s="14"/>
      <c r="J128" s="14"/>
      <c r="K128" s="14"/>
      <c r="L128" s="14"/>
      <c r="M128" s="14"/>
      <c r="N128" s="14"/>
      <c r="O128" s="14"/>
      <c r="P128" s="14"/>
      <c r="Q128" s="14"/>
      <c r="R128" s="15"/>
      <c r="S128" s="14"/>
      <c r="T128" s="14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</row>
    <row r="129" spans="1:32" x14ac:dyDescent="0.3">
      <c r="A129" s="14"/>
      <c r="B129" s="14"/>
      <c r="C129" s="83"/>
      <c r="D129" s="14"/>
      <c r="E129" s="14"/>
      <c r="F129" s="14"/>
      <c r="G129" s="14"/>
      <c r="H129" s="85"/>
      <c r="I129" s="14"/>
      <c r="J129" s="14"/>
      <c r="K129" s="14"/>
      <c r="L129" s="14"/>
      <c r="M129" s="14"/>
      <c r="N129" s="14"/>
      <c r="O129" s="14"/>
      <c r="P129" s="14"/>
      <c r="Q129" s="14"/>
      <c r="R129" s="15"/>
      <c r="S129" s="14"/>
      <c r="T129" s="1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</row>
    <row r="130" spans="1:32" x14ac:dyDescent="0.3">
      <c r="A130" s="14"/>
      <c r="B130" s="14"/>
      <c r="C130" s="83"/>
      <c r="D130" s="14"/>
      <c r="E130" s="14"/>
      <c r="F130" s="14"/>
      <c r="G130" s="14"/>
      <c r="H130" s="85"/>
      <c r="I130" s="14"/>
      <c r="J130" s="14"/>
      <c r="K130" s="14"/>
      <c r="L130" s="14"/>
      <c r="M130" s="14"/>
      <c r="N130" s="14"/>
      <c r="O130" s="14"/>
      <c r="P130" s="14"/>
      <c r="Q130" s="14"/>
      <c r="R130" s="15"/>
      <c r="S130" s="14"/>
      <c r="T130" s="1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</row>
    <row r="131" spans="1:32" x14ac:dyDescent="0.3">
      <c r="A131" s="14"/>
      <c r="B131" s="14"/>
      <c r="C131" s="83"/>
      <c r="D131" s="14"/>
      <c r="E131" s="14"/>
      <c r="F131" s="14"/>
      <c r="G131" s="14"/>
      <c r="H131" s="85"/>
      <c r="I131" s="14"/>
      <c r="J131" s="14"/>
      <c r="K131" s="14"/>
      <c r="L131" s="14"/>
      <c r="M131" s="14"/>
      <c r="N131" s="14"/>
      <c r="O131" s="14"/>
      <c r="P131" s="14"/>
      <c r="Q131" s="14"/>
      <c r="R131" s="15"/>
      <c r="S131" s="14"/>
      <c r="T131" s="1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</row>
    <row r="132" spans="1:32" x14ac:dyDescent="0.3">
      <c r="A132" s="14"/>
      <c r="B132" s="14"/>
      <c r="C132" s="83"/>
      <c r="D132" s="14"/>
      <c r="E132" s="14"/>
      <c r="F132" s="14"/>
      <c r="G132" s="14"/>
      <c r="H132" s="85"/>
      <c r="I132" s="14"/>
      <c r="J132" s="14"/>
      <c r="K132" s="14"/>
      <c r="L132" s="14"/>
      <c r="M132" s="14"/>
      <c r="N132" s="14"/>
      <c r="O132" s="14"/>
      <c r="P132" s="14"/>
      <c r="Q132" s="14"/>
      <c r="R132" s="15"/>
      <c r="S132" s="14"/>
      <c r="T132" s="14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</row>
    <row r="133" spans="1:32" x14ac:dyDescent="0.3">
      <c r="A133" s="14"/>
      <c r="B133" s="14"/>
      <c r="C133" s="83"/>
      <c r="D133" s="14"/>
      <c r="E133" s="14"/>
      <c r="F133" s="14"/>
      <c r="G133" s="14"/>
      <c r="H133" s="85"/>
      <c r="I133" s="14"/>
      <c r="J133" s="14"/>
      <c r="K133" s="14"/>
      <c r="L133" s="14"/>
      <c r="M133" s="14"/>
      <c r="N133" s="14"/>
      <c r="O133" s="14"/>
      <c r="P133" s="14"/>
      <c r="Q133" s="14"/>
      <c r="R133" s="15"/>
      <c r="S133" s="14"/>
      <c r="T133" s="1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</row>
    <row r="134" spans="1:32" x14ac:dyDescent="0.3">
      <c r="A134" s="14"/>
      <c r="B134" s="14"/>
      <c r="C134" s="83"/>
      <c r="D134" s="14"/>
      <c r="E134" s="14"/>
      <c r="F134" s="14"/>
      <c r="G134" s="14"/>
      <c r="H134" s="85"/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 s="14"/>
      <c r="T134" s="14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</row>
    <row r="135" spans="1:32" x14ac:dyDescent="0.3">
      <c r="A135" s="14"/>
      <c r="B135" s="14"/>
      <c r="C135" s="83"/>
      <c r="D135" s="14"/>
      <c r="E135" s="14"/>
      <c r="F135" s="14"/>
      <c r="G135" s="14"/>
      <c r="H135" s="85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 s="14"/>
      <c r="T135" s="14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1:32" x14ac:dyDescent="0.3">
      <c r="A136" s="14"/>
      <c r="B136" s="14"/>
      <c r="C136" s="83"/>
      <c r="D136" s="14"/>
      <c r="E136" s="14"/>
      <c r="F136" s="14"/>
      <c r="G136" s="14"/>
      <c r="H136" s="85"/>
      <c r="I136" s="14"/>
      <c r="J136" s="14"/>
      <c r="K136" s="14"/>
      <c r="L136" s="14"/>
      <c r="M136" s="14"/>
      <c r="N136" s="14"/>
      <c r="O136" s="14"/>
      <c r="P136" s="14"/>
      <c r="Q136" s="14"/>
      <c r="R136" s="15"/>
      <c r="S136" s="14"/>
      <c r="T136" s="1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</row>
    <row r="137" spans="1:32" x14ac:dyDescent="0.3">
      <c r="A137" s="14"/>
      <c r="B137" s="14"/>
      <c r="C137" s="83"/>
      <c r="D137" s="14"/>
      <c r="E137" s="14"/>
      <c r="F137" s="14"/>
      <c r="G137" s="14"/>
      <c r="H137" s="85"/>
      <c r="I137" s="14"/>
      <c r="J137" s="14"/>
      <c r="K137" s="14"/>
      <c r="L137" s="14"/>
      <c r="M137" s="14"/>
      <c r="N137" s="14"/>
      <c r="O137" s="14"/>
      <c r="P137" s="14"/>
      <c r="Q137" s="14"/>
      <c r="R137" s="15"/>
      <c r="S137" s="14"/>
      <c r="T137" s="1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</row>
    <row r="138" spans="1:32" x14ac:dyDescent="0.3">
      <c r="A138" s="14"/>
      <c r="B138" s="14"/>
      <c r="C138" s="83"/>
      <c r="D138" s="14"/>
      <c r="E138" s="14"/>
      <c r="F138" s="14"/>
      <c r="G138" s="14"/>
      <c r="H138" s="85"/>
      <c r="I138" s="14"/>
      <c r="J138" s="14"/>
      <c r="K138" s="14"/>
      <c r="L138" s="14"/>
      <c r="M138" s="14"/>
      <c r="N138" s="14"/>
      <c r="O138" s="14"/>
      <c r="P138" s="14"/>
      <c r="Q138" s="14"/>
      <c r="R138" s="15"/>
      <c r="S138" s="14"/>
      <c r="T138" s="1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</row>
    <row r="139" spans="1:32" x14ac:dyDescent="0.3">
      <c r="A139" s="14"/>
      <c r="B139" s="14"/>
      <c r="C139" s="83"/>
      <c r="D139" s="14"/>
      <c r="E139" s="14"/>
      <c r="F139" s="14"/>
      <c r="G139" s="14"/>
      <c r="H139" s="85"/>
      <c r="I139" s="14"/>
      <c r="J139" s="14"/>
      <c r="K139" s="14"/>
      <c r="L139" s="14"/>
      <c r="M139" s="14"/>
      <c r="N139" s="14"/>
      <c r="O139" s="14"/>
      <c r="P139" s="14"/>
      <c r="Q139" s="14"/>
      <c r="R139" s="15"/>
      <c r="S139" s="14"/>
      <c r="T139" s="1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</row>
    <row r="140" spans="1:32" x14ac:dyDescent="0.3">
      <c r="A140" s="14"/>
      <c r="B140" s="14"/>
      <c r="C140" s="83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4"/>
      <c r="T140" s="1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</row>
    <row r="141" spans="1:32" x14ac:dyDescent="0.3">
      <c r="A141" s="14"/>
      <c r="B141" s="14"/>
      <c r="C141" s="83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5"/>
      <c r="S141" s="14"/>
      <c r="T141" s="14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</row>
    <row r="142" spans="1:32" x14ac:dyDescent="0.3">
      <c r="A142" s="14"/>
      <c r="B142" s="14"/>
      <c r="C142" s="83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5"/>
      <c r="S142" s="14"/>
      <c r="T142" s="1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</row>
    <row r="143" spans="1:32" x14ac:dyDescent="0.3">
      <c r="A143" s="14"/>
      <c r="B143" s="14"/>
      <c r="C143" s="8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5"/>
      <c r="S143" s="14"/>
      <c r="T143" s="1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</row>
    <row r="144" spans="1:32" x14ac:dyDescent="0.3">
      <c r="A144" s="14"/>
      <c r="B144" s="14"/>
      <c r="C144" s="8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5"/>
      <c r="S144" s="14"/>
      <c r="T144" s="1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</row>
    <row r="145" spans="1:32" x14ac:dyDescent="0.3">
      <c r="A145" s="14"/>
      <c r="B145" s="14"/>
      <c r="C145" s="83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5"/>
      <c r="S145" s="14"/>
      <c r="T145" s="1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</row>
    <row r="146" spans="1:32" x14ac:dyDescent="0.3">
      <c r="A146" s="14"/>
      <c r="B146" s="14"/>
      <c r="C146" s="83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5"/>
      <c r="S146" s="14"/>
      <c r="T146" s="1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</row>
    <row r="147" spans="1:32" x14ac:dyDescent="0.3">
      <c r="A147" s="14"/>
      <c r="B147" s="14"/>
      <c r="C147" s="83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  <c r="S147" s="14"/>
      <c r="T147" s="14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</row>
    <row r="148" spans="1:32" x14ac:dyDescent="0.3">
      <c r="A148" s="14"/>
      <c r="B148" s="14"/>
      <c r="C148" s="83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  <c r="S148" s="14"/>
      <c r="T148" s="1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</row>
    <row r="149" spans="1:32" x14ac:dyDescent="0.3">
      <c r="A149" s="14"/>
      <c r="B149" s="14"/>
      <c r="C149" s="83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  <c r="S149" s="14"/>
      <c r="T149" s="1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</row>
    <row r="150" spans="1:32" x14ac:dyDescent="0.3">
      <c r="A150" s="14"/>
      <c r="B150" s="14"/>
      <c r="C150" s="83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  <c r="S150" s="14"/>
      <c r="T150" s="1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</row>
    <row r="151" spans="1:32" x14ac:dyDescent="0.3">
      <c r="A151" s="14"/>
      <c r="B151" s="14"/>
      <c r="C151" s="83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  <c r="S151" s="14"/>
      <c r="T151" s="1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</row>
    <row r="152" spans="1:32" x14ac:dyDescent="0.3">
      <c r="A152" s="14"/>
      <c r="B152" s="14"/>
      <c r="C152" s="83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  <c r="S152" s="14"/>
      <c r="T152" s="1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</row>
    <row r="153" spans="1:32" x14ac:dyDescent="0.3">
      <c r="A153" s="14"/>
      <c r="B153" s="14"/>
      <c r="C153" s="83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  <c r="S153" s="14"/>
      <c r="T153" s="1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</row>
    <row r="154" spans="1:32" x14ac:dyDescent="0.3">
      <c r="A154" s="14"/>
      <c r="B154" s="14"/>
      <c r="C154" s="83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  <c r="S154" s="14"/>
      <c r="T154" s="14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</row>
    <row r="155" spans="1:32" x14ac:dyDescent="0.3">
      <c r="A155" s="14"/>
      <c r="B155" s="14"/>
      <c r="C155" s="83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  <c r="S155" s="14"/>
      <c r="T155" s="1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</row>
    <row r="156" spans="1:32" x14ac:dyDescent="0.3">
      <c r="A156" s="14"/>
      <c r="B156" s="14"/>
      <c r="C156" s="83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  <c r="S156" s="14"/>
      <c r="T156" s="1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</row>
    <row r="157" spans="1:32" x14ac:dyDescent="0.3">
      <c r="A157" s="14"/>
      <c r="B157" s="14"/>
      <c r="C157" s="83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  <c r="S157" s="14"/>
      <c r="T157" s="1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</row>
    <row r="158" spans="1:32" x14ac:dyDescent="0.3">
      <c r="A158" s="14"/>
      <c r="B158" s="14"/>
      <c r="C158" s="83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  <c r="S158" s="14"/>
      <c r="T158" s="1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</row>
    <row r="159" spans="1:32" x14ac:dyDescent="0.3">
      <c r="A159" s="14"/>
      <c r="B159" s="14"/>
      <c r="C159" s="83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  <c r="S159" s="14"/>
      <c r="T159" s="1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</row>
    <row r="160" spans="1:32" x14ac:dyDescent="0.3">
      <c r="A160" s="14"/>
      <c r="B160" s="14"/>
      <c r="C160" s="83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  <c r="S160" s="14"/>
      <c r="T160" s="1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</row>
    <row r="161" spans="1:32" x14ac:dyDescent="0.3">
      <c r="A161" s="14"/>
      <c r="B161" s="14"/>
      <c r="C161" s="83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  <c r="S161" s="14"/>
      <c r="T161" s="1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</row>
    <row r="162" spans="1:32" x14ac:dyDescent="0.3">
      <c r="A162" s="14"/>
      <c r="B162" s="14"/>
      <c r="C162" s="83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  <c r="S162" s="14"/>
      <c r="T162" s="1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</row>
    <row r="163" spans="1:32" x14ac:dyDescent="0.3">
      <c r="A163" s="14"/>
      <c r="B163" s="14"/>
      <c r="C163" s="83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  <c r="S163" s="14"/>
      <c r="T163" s="1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</row>
    <row r="164" spans="1:32" x14ac:dyDescent="0.3">
      <c r="A164" s="14"/>
      <c r="B164" s="14"/>
      <c r="C164" s="83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5"/>
      <c r="S164" s="14"/>
      <c r="T164" s="14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</row>
    <row r="165" spans="1:32" x14ac:dyDescent="0.3">
      <c r="A165" s="14"/>
      <c r="B165" s="14"/>
      <c r="C165" s="83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5"/>
      <c r="S165" s="14"/>
      <c r="T165" s="1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</row>
    <row r="166" spans="1:32" x14ac:dyDescent="0.3">
      <c r="A166" s="14"/>
      <c r="B166" s="14"/>
      <c r="C166" s="83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5"/>
      <c r="S166" s="14"/>
      <c r="T166" s="1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</row>
    <row r="167" spans="1:32" x14ac:dyDescent="0.3">
      <c r="A167" s="14"/>
      <c r="B167" s="14"/>
      <c r="C167" s="83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5"/>
      <c r="S167" s="14"/>
      <c r="T167" s="1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32" x14ac:dyDescent="0.3">
      <c r="A168" s="14"/>
      <c r="B168" s="14"/>
      <c r="C168" s="83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5"/>
      <c r="S168" s="14"/>
      <c r="T168" s="1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</row>
    <row r="169" spans="1:32" x14ac:dyDescent="0.3">
      <c r="A169" s="14"/>
      <c r="B169" s="14"/>
      <c r="C169" s="83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5"/>
      <c r="S169" s="14"/>
      <c r="T169" s="14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</row>
    <row r="170" spans="1:32" x14ac:dyDescent="0.3">
      <c r="A170" s="14"/>
      <c r="B170" s="14"/>
      <c r="C170" s="83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5"/>
      <c r="S170" s="14"/>
      <c r="T170" s="14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</row>
    <row r="171" spans="1:32" x14ac:dyDescent="0.3">
      <c r="A171" s="14"/>
      <c r="B171" s="14"/>
      <c r="C171" s="83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5"/>
      <c r="S171" s="14"/>
      <c r="T171" s="1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</row>
    <row r="172" spans="1:32" x14ac:dyDescent="0.3">
      <c r="A172" s="14"/>
      <c r="B172" s="14"/>
      <c r="C172" s="83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5"/>
      <c r="S172" s="14"/>
      <c r="T172" s="1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</row>
    <row r="173" spans="1:32" x14ac:dyDescent="0.3">
      <c r="A173" s="14"/>
      <c r="B173" s="14"/>
      <c r="C173" s="83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  <c r="S173" s="14"/>
      <c r="T173" s="14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</row>
    <row r="174" spans="1:32" x14ac:dyDescent="0.3">
      <c r="A174" s="14"/>
      <c r="B174" s="14"/>
      <c r="C174" s="8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  <c r="S174" s="14"/>
      <c r="T174" s="14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</row>
    <row r="175" spans="1:32" x14ac:dyDescent="0.3">
      <c r="A175" s="14"/>
      <c r="B175" s="14"/>
      <c r="C175" s="83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  <c r="S175" s="14"/>
      <c r="T175" s="1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</row>
    <row r="176" spans="1:32" x14ac:dyDescent="0.3">
      <c r="A176" s="14"/>
      <c r="B176" s="14"/>
      <c r="C176" s="83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  <c r="S176" s="14"/>
      <c r="T176" s="14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</row>
    <row r="177" spans="1:32" x14ac:dyDescent="0.3">
      <c r="A177" s="14"/>
      <c r="B177" s="14"/>
      <c r="C177" s="83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  <c r="S177" s="14"/>
      <c r="T177" s="1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</row>
    <row r="178" spans="1:32" x14ac:dyDescent="0.3">
      <c r="A178" s="14"/>
      <c r="B178" s="14"/>
      <c r="C178" s="83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  <c r="S178" s="14"/>
      <c r="T178" s="1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</row>
    <row r="179" spans="1:32" x14ac:dyDescent="0.3">
      <c r="A179" s="14"/>
      <c r="B179" s="14"/>
      <c r="C179" s="83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  <c r="S179" s="14"/>
      <c r="T179" s="1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</row>
    <row r="180" spans="1:32" x14ac:dyDescent="0.3">
      <c r="A180" s="14"/>
      <c r="B180" s="14"/>
      <c r="C180" s="83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  <c r="S180" s="14"/>
      <c r="T180" s="1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</row>
    <row r="181" spans="1:32" x14ac:dyDescent="0.3">
      <c r="A181" s="14"/>
      <c r="B181" s="14"/>
      <c r="C181" s="83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  <c r="S181" s="14"/>
      <c r="T181" s="1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</row>
    <row r="182" spans="1:32" x14ac:dyDescent="0.3">
      <c r="A182" s="14"/>
      <c r="B182" s="14"/>
      <c r="C182" s="83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5"/>
      <c r="S182" s="14"/>
      <c r="T182" s="1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</row>
    <row r="183" spans="1:32" x14ac:dyDescent="0.3">
      <c r="A183" s="14"/>
      <c r="B183" s="14"/>
      <c r="C183" s="83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5"/>
      <c r="S183" s="14"/>
      <c r="T183" s="14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</row>
    <row r="184" spans="1:32" x14ac:dyDescent="0.3">
      <c r="A184" s="14"/>
      <c r="B184" s="14"/>
      <c r="C184" s="83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5"/>
      <c r="S184" s="14"/>
      <c r="T184" s="1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</row>
    <row r="185" spans="1:32" x14ac:dyDescent="0.3">
      <c r="A185" s="14"/>
      <c r="B185" s="14"/>
      <c r="C185" s="83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5"/>
      <c r="S185" s="14"/>
      <c r="T185" s="14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</row>
    <row r="186" spans="1:32" x14ac:dyDescent="0.3">
      <c r="A186" s="14"/>
      <c r="B186" s="14"/>
      <c r="C186" s="83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5"/>
      <c r="S186" s="14"/>
      <c r="T186" s="1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</row>
    <row r="187" spans="1:32" x14ac:dyDescent="0.3">
      <c r="A187" s="14"/>
      <c r="B187" s="14"/>
      <c r="C187" s="83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5"/>
      <c r="S187" s="14"/>
      <c r="T187" s="1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</row>
    <row r="188" spans="1:32" x14ac:dyDescent="0.3">
      <c r="A188" s="14"/>
      <c r="B188" s="14"/>
      <c r="C188" s="83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5"/>
      <c r="S188" s="14"/>
      <c r="T188" s="1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</row>
    <row r="189" spans="1:32" x14ac:dyDescent="0.3">
      <c r="A189" s="14"/>
      <c r="B189" s="14"/>
      <c r="C189" s="83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5"/>
      <c r="S189" s="14"/>
      <c r="T189" s="1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</row>
    <row r="190" spans="1:32" x14ac:dyDescent="0.3">
      <c r="A190" s="14"/>
      <c r="B190" s="14"/>
      <c r="C190" s="83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  <c r="S190" s="14"/>
      <c r="T190" s="1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</row>
    <row r="191" spans="1:32" x14ac:dyDescent="0.3">
      <c r="A191" s="14"/>
      <c r="B191" s="14"/>
      <c r="C191" s="83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5"/>
      <c r="S191" s="14"/>
      <c r="T191" s="1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</row>
    <row r="192" spans="1:32" x14ac:dyDescent="0.3">
      <c r="A192" s="14"/>
      <c r="B192" s="14"/>
      <c r="C192" s="83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5"/>
      <c r="S192" s="14"/>
      <c r="T192" s="1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</row>
    <row r="193" spans="1:32" x14ac:dyDescent="0.3">
      <c r="A193" s="14"/>
      <c r="B193" s="14"/>
      <c r="C193" s="83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  <c r="S193" s="14"/>
      <c r="T193" s="1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</row>
    <row r="194" spans="1:32" x14ac:dyDescent="0.3">
      <c r="A194" s="14"/>
      <c r="B194" s="14"/>
      <c r="C194" s="83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  <c r="S194" s="14"/>
      <c r="T194" s="14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</row>
    <row r="195" spans="1:32" x14ac:dyDescent="0.3">
      <c r="A195" s="14"/>
      <c r="B195" s="14"/>
      <c r="C195" s="83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  <c r="S195" s="14"/>
      <c r="T195" s="14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</row>
    <row r="196" spans="1:32" x14ac:dyDescent="0.3">
      <c r="A196" s="14"/>
      <c r="B196" s="14"/>
      <c r="C196" s="83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  <c r="S196" s="14"/>
      <c r="T196" s="14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</row>
    <row r="197" spans="1:32" x14ac:dyDescent="0.3">
      <c r="A197" s="14"/>
      <c r="B197" s="14"/>
      <c r="C197" s="83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  <c r="S197" s="14"/>
      <c r="T197" s="14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</row>
    <row r="198" spans="1:32" x14ac:dyDescent="0.3">
      <c r="A198" s="14"/>
      <c r="B198" s="14"/>
      <c r="C198" s="83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82"/>
      <c r="S198" s="14"/>
      <c r="T198" s="1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</row>
    <row r="199" spans="1:32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  <c r="S199" s="14"/>
      <c r="T199" s="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</row>
    <row r="200" spans="1:32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  <c r="S200" s="14"/>
      <c r="T200" s="14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</row>
    <row r="201" spans="1:32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  <c r="S201" s="14"/>
      <c r="T201" s="1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</row>
    <row r="202" spans="1:32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  <c r="S202" s="14"/>
      <c r="T202" s="1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</row>
    <row r="203" spans="1:32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  <c r="S203" s="14"/>
      <c r="T203" s="1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</row>
    <row r="204" spans="1:32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  <c r="S204" s="14"/>
      <c r="T204" s="1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</row>
    <row r="205" spans="1:32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  <c r="S205" s="14"/>
      <c r="T205" s="14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</row>
    <row r="206" spans="1:32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  <c r="S206" s="14"/>
      <c r="T206" s="14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</row>
    <row r="207" spans="1:32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  <c r="S207" s="14"/>
      <c r="T207" s="1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</row>
    <row r="208" spans="1:32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5"/>
      <c r="S208" s="14"/>
      <c r="T208" s="14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</row>
    <row r="209" spans="1:32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5"/>
      <c r="S209" s="14"/>
      <c r="T209" s="1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</row>
    <row r="210" spans="1:32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5"/>
      <c r="S210" s="14"/>
      <c r="T210" s="14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</row>
    <row r="211" spans="1:32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5"/>
      <c r="S211" s="14"/>
      <c r="T211" s="14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</row>
    <row r="212" spans="1:32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5"/>
      <c r="S212" s="14"/>
      <c r="T212" s="1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</row>
    <row r="213" spans="1:32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5"/>
      <c r="S213" s="14"/>
      <c r="T213" s="1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</row>
    <row r="214" spans="1:32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5"/>
      <c r="S214" s="14"/>
      <c r="T214" s="1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</row>
    <row r="215" spans="1:32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5"/>
      <c r="S215" s="14"/>
      <c r="T215" s="1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</row>
    <row r="216" spans="1:32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5"/>
      <c r="S216" s="14"/>
      <c r="T216" s="1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</row>
    <row r="217" spans="1:32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5"/>
      <c r="S217" s="14"/>
      <c r="T217" s="14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</row>
    <row r="218" spans="1:32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5"/>
      <c r="S218" s="14"/>
      <c r="T218" s="14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</row>
    <row r="219" spans="1:32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5"/>
      <c r="S219" s="14"/>
      <c r="T219" s="14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</row>
    <row r="220" spans="1:32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5"/>
      <c r="S220" s="14"/>
      <c r="T220" s="14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</row>
    <row r="221" spans="1:32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5"/>
      <c r="S221" s="14"/>
      <c r="T221" s="14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</row>
    <row r="222" spans="1:32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5"/>
      <c r="S222" s="14"/>
      <c r="T222" s="14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</row>
    <row r="223" spans="1:32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5"/>
      <c r="S223" s="14"/>
      <c r="T223" s="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</row>
    <row r="224" spans="1:32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5"/>
      <c r="S224" s="14"/>
      <c r="T224" s="14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</row>
    <row r="225" spans="1:32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5"/>
      <c r="S225" s="14"/>
      <c r="T225" s="1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</row>
    <row r="226" spans="1:32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5"/>
      <c r="S226" s="14"/>
      <c r="T226" s="14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</row>
    <row r="227" spans="1:32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  <c r="S227" s="14"/>
      <c r="T227" s="14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</row>
    <row r="228" spans="1:32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5"/>
      <c r="S228" s="14"/>
      <c r="T228" s="14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</row>
    <row r="229" spans="1:32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5"/>
      <c r="S229" s="14"/>
      <c r="T229" s="1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</row>
    <row r="230" spans="1:32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5"/>
      <c r="S230" s="14"/>
      <c r="T230" s="14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</row>
    <row r="231" spans="1:32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5"/>
      <c r="S231" s="14"/>
      <c r="T231" s="14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</row>
    <row r="232" spans="1:32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5"/>
      <c r="S232" s="14"/>
      <c r="T232" s="14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</row>
    <row r="233" spans="1:32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5"/>
      <c r="S233" s="14"/>
      <c r="T233" s="1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</row>
    <row r="234" spans="1:32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5"/>
      <c r="S234" s="14"/>
      <c r="T234" s="1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</row>
    <row r="235" spans="1:32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5"/>
      <c r="S235" s="14"/>
      <c r="T235" s="14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</row>
    <row r="236" spans="1:32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5"/>
      <c r="S236" s="14"/>
      <c r="T236" s="14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</row>
    <row r="237" spans="1:32" x14ac:dyDescent="0.3">
      <c r="A237" s="14"/>
      <c r="B237" s="85"/>
      <c r="C237" s="85"/>
      <c r="D237" s="14"/>
      <c r="E237" s="14"/>
      <c r="F237" s="14"/>
      <c r="G237" s="14"/>
      <c r="H237" s="85"/>
      <c r="I237" s="14"/>
      <c r="J237" s="14"/>
      <c r="K237" s="14"/>
      <c r="L237" s="14"/>
      <c r="M237" s="14"/>
      <c r="N237" s="14"/>
      <c r="O237" s="14"/>
      <c r="P237" s="14"/>
      <c r="Q237" s="14"/>
      <c r="R237" s="15"/>
      <c r="S237" s="14"/>
      <c r="T237" s="14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</row>
    <row r="238" spans="1:32" x14ac:dyDescent="0.3">
      <c r="A238" s="14"/>
      <c r="B238" s="85"/>
      <c r="C238" s="85"/>
      <c r="D238" s="14"/>
      <c r="E238" s="14"/>
      <c r="F238" s="14"/>
      <c r="G238" s="14"/>
      <c r="H238" s="85"/>
      <c r="I238" s="14"/>
      <c r="J238" s="14"/>
      <c r="K238" s="14"/>
      <c r="L238" s="14"/>
      <c r="M238" s="14"/>
      <c r="N238" s="14"/>
      <c r="O238" s="14"/>
      <c r="P238" s="14"/>
      <c r="Q238" s="14"/>
      <c r="R238" s="15"/>
      <c r="S238" s="14"/>
      <c r="T238" s="1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</row>
    <row r="239" spans="1:32" x14ac:dyDescent="0.3">
      <c r="A239" s="14"/>
      <c r="B239" s="85"/>
      <c r="C239" s="85"/>
      <c r="D239" s="14"/>
      <c r="E239" s="14"/>
      <c r="F239" s="14"/>
      <c r="G239" s="14"/>
      <c r="H239" s="85"/>
      <c r="I239" s="14"/>
      <c r="J239" s="14"/>
      <c r="K239" s="14"/>
      <c r="L239" s="14"/>
      <c r="M239" s="14"/>
      <c r="N239" s="14"/>
      <c r="O239" s="14"/>
      <c r="P239" s="14"/>
      <c r="Q239" s="14"/>
      <c r="R239" s="15"/>
      <c r="S239" s="14"/>
      <c r="T239" s="14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</row>
    <row r="240" spans="1:32" x14ac:dyDescent="0.3">
      <c r="A240" s="14"/>
      <c r="B240" s="85"/>
      <c r="C240" s="85"/>
      <c r="D240" s="14"/>
      <c r="E240" s="14"/>
      <c r="F240" s="14"/>
      <c r="G240" s="14"/>
      <c r="H240" s="85"/>
      <c r="I240" s="14"/>
      <c r="J240" s="14"/>
      <c r="K240" s="14"/>
      <c r="L240" s="14"/>
      <c r="M240" s="14"/>
      <c r="N240" s="14"/>
      <c r="O240" s="14"/>
      <c r="P240" s="14"/>
      <c r="Q240" s="14"/>
      <c r="R240" s="15"/>
      <c r="S240" s="14"/>
      <c r="T240" s="1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</row>
    <row r="241" spans="1:32" x14ac:dyDescent="0.3">
      <c r="A241" s="14"/>
      <c r="B241" s="85"/>
      <c r="C241" s="85"/>
      <c r="D241" s="14"/>
      <c r="E241" s="14"/>
      <c r="F241" s="14"/>
      <c r="G241" s="14"/>
      <c r="H241" s="85"/>
      <c r="I241" s="14"/>
      <c r="J241" s="14"/>
      <c r="K241" s="14"/>
      <c r="L241" s="14"/>
      <c r="M241" s="14"/>
      <c r="N241" s="14"/>
      <c r="O241" s="14"/>
      <c r="P241" s="14"/>
      <c r="Q241" s="14"/>
      <c r="R241" s="15"/>
      <c r="S241" s="14"/>
      <c r="T241" s="14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</row>
    <row r="242" spans="1:32" x14ac:dyDescent="0.3">
      <c r="A242" s="14"/>
      <c r="B242" s="85"/>
      <c r="C242" s="85"/>
      <c r="D242" s="14"/>
      <c r="E242" s="14"/>
      <c r="F242" s="14"/>
      <c r="G242" s="14"/>
      <c r="H242" s="85"/>
      <c r="I242" s="14"/>
      <c r="J242" s="14"/>
      <c r="K242" s="14"/>
      <c r="L242" s="14"/>
      <c r="M242" s="14"/>
      <c r="N242" s="14"/>
      <c r="O242" s="14"/>
      <c r="P242" s="14"/>
      <c r="Q242" s="14"/>
      <c r="R242" s="15"/>
      <c r="S242" s="14"/>
      <c r="T242" s="14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</row>
    <row r="243" spans="1:32" x14ac:dyDescent="0.3">
      <c r="A243" s="14"/>
      <c r="B243" s="85"/>
      <c r="C243" s="85"/>
      <c r="D243" s="14"/>
      <c r="E243" s="14"/>
      <c r="F243" s="14"/>
      <c r="G243" s="14"/>
      <c r="H243" s="85"/>
      <c r="I243" s="14"/>
      <c r="J243" s="14"/>
      <c r="K243" s="14"/>
      <c r="L243" s="14"/>
      <c r="M243" s="14"/>
      <c r="N243" s="14"/>
      <c r="O243" s="14"/>
      <c r="P243" s="14"/>
      <c r="Q243" s="14"/>
      <c r="R243" s="15"/>
      <c r="S243" s="14"/>
      <c r="T243" s="1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</row>
    <row r="244" spans="1:32" x14ac:dyDescent="0.3">
      <c r="A244" s="14"/>
      <c r="B244" s="85"/>
      <c r="C244" s="85"/>
      <c r="D244" s="14"/>
      <c r="E244" s="14"/>
      <c r="F244" s="14"/>
      <c r="G244" s="14"/>
      <c r="H244" s="85"/>
      <c r="I244" s="14"/>
      <c r="J244" s="14"/>
      <c r="K244" s="14"/>
      <c r="L244" s="14"/>
      <c r="M244" s="14"/>
      <c r="N244" s="14"/>
      <c r="O244" s="14"/>
      <c r="P244" s="14"/>
      <c r="Q244" s="14"/>
      <c r="R244" s="15"/>
      <c r="S244" s="14"/>
      <c r="T244" s="14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</row>
    <row r="245" spans="1:32" x14ac:dyDescent="0.3">
      <c r="A245" s="14"/>
      <c r="B245" s="81"/>
      <c r="C245" s="82"/>
      <c r="D245" s="14"/>
      <c r="E245" s="14"/>
      <c r="F245" s="14"/>
      <c r="G245" s="14"/>
      <c r="H245" s="82"/>
      <c r="I245" s="14"/>
      <c r="J245" s="14"/>
      <c r="K245" s="14"/>
      <c r="L245" s="14"/>
      <c r="M245" s="14"/>
      <c r="N245" s="14"/>
      <c r="O245" s="14"/>
      <c r="P245" s="14"/>
      <c r="Q245" s="14"/>
      <c r="R245" s="15"/>
      <c r="S245" s="14"/>
      <c r="T245" s="1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</row>
    <row r="246" spans="1:32" x14ac:dyDescent="0.3">
      <c r="A246" s="14"/>
      <c r="B246" s="81"/>
      <c r="C246" s="82"/>
      <c r="D246" s="14"/>
      <c r="E246" s="14"/>
      <c r="F246" s="14"/>
      <c r="G246" s="14"/>
      <c r="H246" s="82"/>
      <c r="I246" s="14"/>
      <c r="J246" s="14"/>
      <c r="K246" s="14"/>
      <c r="L246" s="14"/>
      <c r="M246" s="14"/>
      <c r="N246" s="14"/>
      <c r="O246" s="14"/>
      <c r="P246" s="14"/>
      <c r="Q246" s="14"/>
      <c r="R246" s="15"/>
      <c r="S246" s="14"/>
      <c r="T246" s="14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</row>
    <row r="247" spans="1:32" x14ac:dyDescent="0.3">
      <c r="A247" s="14"/>
      <c r="B247" s="81"/>
      <c r="C247" s="82"/>
      <c r="D247" s="14"/>
      <c r="E247" s="14"/>
      <c r="F247" s="14"/>
      <c r="G247" s="14"/>
      <c r="H247" s="82"/>
      <c r="I247" s="14"/>
      <c r="J247" s="14"/>
      <c r="K247" s="14"/>
      <c r="L247" s="14"/>
      <c r="M247" s="14"/>
      <c r="N247" s="14"/>
      <c r="O247" s="14"/>
      <c r="P247" s="14"/>
      <c r="Q247" s="14"/>
      <c r="R247" s="15"/>
      <c r="S247" s="14"/>
      <c r="T247" s="14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</row>
    <row r="248" spans="1:32" x14ac:dyDescent="0.3">
      <c r="A248" s="14"/>
      <c r="B248" s="81"/>
      <c r="C248" s="82"/>
      <c r="D248" s="14"/>
      <c r="E248" s="14"/>
      <c r="F248" s="14"/>
      <c r="G248" s="14"/>
      <c r="H248" s="82"/>
      <c r="I248" s="14"/>
      <c r="J248" s="14"/>
      <c r="K248" s="14"/>
      <c r="L248" s="14"/>
      <c r="M248" s="14"/>
      <c r="N248" s="14"/>
      <c r="O248" s="14"/>
      <c r="P248" s="14"/>
      <c r="Q248" s="14"/>
      <c r="R248" s="15"/>
      <c r="S248" s="14"/>
      <c r="T248" s="1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</row>
    <row r="249" spans="1:32" x14ac:dyDescent="0.3">
      <c r="A249" s="14"/>
      <c r="B249" s="81"/>
      <c r="C249" s="82"/>
      <c r="D249" s="14"/>
      <c r="E249" s="14"/>
      <c r="F249" s="14"/>
      <c r="G249" s="14"/>
      <c r="H249" s="82"/>
      <c r="I249" s="14"/>
      <c r="J249" s="14"/>
      <c r="K249" s="14"/>
      <c r="L249" s="14"/>
      <c r="M249" s="14"/>
      <c r="N249" s="14"/>
      <c r="O249" s="14"/>
      <c r="P249" s="14"/>
      <c r="Q249" s="14"/>
      <c r="R249" s="15"/>
      <c r="S249" s="14"/>
      <c r="T249" s="1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</row>
    <row r="250" spans="1:32" x14ac:dyDescent="0.3">
      <c r="A250" s="14"/>
      <c r="B250" s="81"/>
      <c r="C250" s="82"/>
      <c r="D250" s="14"/>
      <c r="E250" s="14"/>
      <c r="F250" s="14"/>
      <c r="G250" s="14"/>
      <c r="H250" s="82"/>
      <c r="I250" s="14"/>
      <c r="J250" s="14"/>
      <c r="K250" s="14"/>
      <c r="L250" s="14"/>
      <c r="M250" s="14"/>
      <c r="N250" s="14"/>
      <c r="O250" s="14"/>
      <c r="P250" s="14"/>
      <c r="Q250" s="14"/>
      <c r="R250" s="15"/>
      <c r="S250" s="14"/>
      <c r="T250" s="14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</row>
    <row r="251" spans="1:32" x14ac:dyDescent="0.3">
      <c r="A251" s="14"/>
      <c r="B251" s="81"/>
      <c r="C251" s="82"/>
      <c r="D251" s="14"/>
      <c r="E251" s="14"/>
      <c r="F251" s="14"/>
      <c r="G251" s="14"/>
      <c r="H251" s="82"/>
      <c r="I251" s="14"/>
      <c r="J251" s="14"/>
      <c r="K251" s="14"/>
      <c r="L251" s="14"/>
      <c r="M251" s="14"/>
      <c r="N251" s="14"/>
      <c r="O251" s="14"/>
      <c r="P251" s="14"/>
      <c r="Q251" s="14"/>
      <c r="R251" s="82"/>
      <c r="S251" s="14"/>
      <c r="T251" s="1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</row>
    <row r="252" spans="1:32" x14ac:dyDescent="0.3">
      <c r="A252" s="14"/>
      <c r="B252" s="83"/>
      <c r="C252" s="84"/>
      <c r="D252" s="14"/>
      <c r="E252" s="14"/>
      <c r="F252" s="14"/>
      <c r="G252" s="14"/>
      <c r="H252" s="84"/>
      <c r="I252" s="14"/>
      <c r="J252" s="14"/>
      <c r="K252" s="14"/>
      <c r="L252" s="14"/>
      <c r="M252" s="14"/>
      <c r="N252" s="14"/>
      <c r="O252" s="14"/>
      <c r="P252" s="14"/>
      <c r="Q252" s="14"/>
      <c r="R252" s="15"/>
      <c r="S252" s="14"/>
      <c r="T252" s="1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</row>
    <row r="253" spans="1:32" x14ac:dyDescent="0.3">
      <c r="A253" s="14"/>
      <c r="B253" s="85"/>
      <c r="C253" s="85"/>
      <c r="D253" s="14"/>
      <c r="E253" s="14"/>
      <c r="F253" s="14"/>
      <c r="G253" s="14"/>
      <c r="H253" s="85"/>
      <c r="I253" s="14"/>
      <c r="J253" s="14"/>
      <c r="K253" s="14"/>
      <c r="L253" s="14"/>
      <c r="M253" s="14"/>
      <c r="N253" s="14"/>
      <c r="O253" s="14"/>
      <c r="P253" s="14"/>
      <c r="Q253" s="14"/>
      <c r="R253" s="15"/>
      <c r="S253" s="14"/>
      <c r="T253" s="14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</row>
    <row r="254" spans="1:32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5"/>
      <c r="S254" s="14"/>
      <c r="T254" s="14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</row>
    <row r="255" spans="1:32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5"/>
      <c r="S255" s="14"/>
      <c r="T255" s="14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</row>
    <row r="256" spans="1:32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5"/>
      <c r="S256" s="14"/>
      <c r="T256" s="14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</row>
    <row r="257" spans="1:32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5"/>
      <c r="S257" s="14"/>
      <c r="T257" s="14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</row>
    <row r="258" spans="1:32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5"/>
      <c r="S258" s="14"/>
      <c r="T258" s="14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</row>
    <row r="259" spans="1:32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  <c r="S259" s="14"/>
      <c r="T259" s="1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</row>
    <row r="260" spans="1:32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5"/>
      <c r="S260" s="14"/>
      <c r="T260" s="14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</row>
    <row r="261" spans="1:32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5"/>
      <c r="S261" s="14"/>
      <c r="T261" s="14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</row>
    <row r="262" spans="1:32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5"/>
      <c r="S262" s="14"/>
      <c r="T262" s="14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</row>
    <row r="263" spans="1:32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5"/>
      <c r="S263" s="14"/>
      <c r="T263" s="14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</row>
    <row r="264" spans="1:32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  <c r="S264" s="14"/>
      <c r="T264" s="14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</row>
    <row r="265" spans="1:32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  <c r="S265" s="14"/>
      <c r="T265" s="1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</row>
    <row r="266" spans="1:32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  <c r="S266" s="14"/>
      <c r="T266" s="14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</row>
    <row r="267" spans="1:32" x14ac:dyDescent="0.3">
      <c r="A267" s="14"/>
      <c r="B267" s="14"/>
      <c r="C267" s="14"/>
      <c r="D267" s="14"/>
      <c r="E267" s="14"/>
      <c r="F267" s="14"/>
      <c r="G267" s="80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5"/>
      <c r="S267" s="14"/>
      <c r="T267" s="14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</row>
    <row r="268" spans="1:32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  <c r="S268" s="14"/>
      <c r="T268" s="14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</row>
    <row r="269" spans="1:32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5"/>
      <c r="S269" s="14"/>
      <c r="T269" s="14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</row>
    <row r="270" spans="1:32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  <c r="S270" s="14"/>
      <c r="T270" s="14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</row>
    <row r="271" spans="1:32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  <c r="S271" s="14"/>
      <c r="T271" s="1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</row>
    <row r="272" spans="1:32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  <c r="S272" s="14"/>
      <c r="T272" s="14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</row>
    <row r="273" spans="1:32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  <c r="S273" s="14"/>
      <c r="T273" s="1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</row>
    <row r="274" spans="1:32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5"/>
      <c r="S274" s="14"/>
      <c r="T274" s="14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</row>
    <row r="275" spans="1:32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5"/>
      <c r="S275" s="14"/>
      <c r="T275" s="14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</row>
    <row r="276" spans="1:32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5"/>
      <c r="S276" s="14"/>
      <c r="T276" s="1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</row>
    <row r="277" spans="1:32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5"/>
      <c r="S277" s="14"/>
      <c r="T277" s="14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</row>
    <row r="278" spans="1:32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5"/>
      <c r="S278" s="14"/>
      <c r="T278" s="14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</row>
    <row r="279" spans="1:32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5"/>
      <c r="S279" s="14"/>
      <c r="T279" s="14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</row>
    <row r="280" spans="1:32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5"/>
      <c r="S280" s="14"/>
      <c r="T280" s="14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</row>
    <row r="281" spans="1:32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5"/>
      <c r="S281" s="14"/>
      <c r="T281" s="14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</row>
    <row r="282" spans="1:32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5"/>
      <c r="S282" s="14"/>
      <c r="T282" s="14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</row>
    <row r="283" spans="1:32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5"/>
      <c r="S283" s="14"/>
      <c r="T283" s="1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</row>
    <row r="284" spans="1:32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5"/>
      <c r="S284" s="14"/>
      <c r="T284" s="14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</row>
    <row r="285" spans="1:32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5"/>
      <c r="S285" s="14"/>
      <c r="T285" s="14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</row>
    <row r="286" spans="1:32" x14ac:dyDescent="0.3">
      <c r="A286" s="14"/>
      <c r="B286" s="87"/>
      <c r="C286" s="88"/>
      <c r="D286" s="14"/>
      <c r="E286" s="14"/>
      <c r="F286" s="14"/>
      <c r="G286" s="14"/>
      <c r="H286" s="88"/>
      <c r="I286" s="14"/>
      <c r="J286" s="14"/>
      <c r="K286" s="14"/>
      <c r="L286" s="14"/>
      <c r="M286" s="14"/>
      <c r="N286" s="14"/>
      <c r="O286" s="14"/>
      <c r="P286" s="14"/>
      <c r="Q286" s="14"/>
      <c r="R286" s="15"/>
      <c r="S286" s="14"/>
      <c r="T286" s="14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</row>
    <row r="287" spans="1:32" x14ac:dyDescent="0.3">
      <c r="A287" s="14"/>
      <c r="B287" s="87"/>
      <c r="C287" s="88"/>
      <c r="D287" s="14"/>
      <c r="E287" s="14"/>
      <c r="F287" s="14"/>
      <c r="G287" s="14"/>
      <c r="H287" s="88"/>
      <c r="I287" s="14"/>
      <c r="J287" s="14"/>
      <c r="K287" s="14"/>
      <c r="L287" s="14"/>
      <c r="M287" s="14"/>
      <c r="N287" s="14"/>
      <c r="O287" s="14"/>
      <c r="P287" s="14"/>
      <c r="Q287" s="14"/>
      <c r="R287" s="15"/>
      <c r="S287" s="14"/>
      <c r="T287" s="1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</row>
    <row r="288" spans="1:32" x14ac:dyDescent="0.3">
      <c r="A288" s="14"/>
      <c r="B288" s="87"/>
      <c r="C288" s="88"/>
      <c r="D288" s="14"/>
      <c r="E288" s="14"/>
      <c r="F288" s="14"/>
      <c r="G288" s="14"/>
      <c r="H288" s="88"/>
      <c r="I288" s="14"/>
      <c r="J288" s="14"/>
      <c r="K288" s="14"/>
      <c r="L288" s="14"/>
      <c r="M288" s="14"/>
      <c r="N288" s="14"/>
      <c r="O288" s="14"/>
      <c r="P288" s="14"/>
      <c r="Q288" s="14"/>
      <c r="R288" s="15"/>
      <c r="S288" s="14"/>
      <c r="T288" s="14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</row>
    <row r="289" spans="1:32" x14ac:dyDescent="0.3">
      <c r="A289" s="14"/>
      <c r="B289" s="87"/>
      <c r="C289" s="88"/>
      <c r="D289" s="14"/>
      <c r="E289" s="14"/>
      <c r="F289" s="14"/>
      <c r="G289" s="14"/>
      <c r="H289" s="88"/>
      <c r="I289" s="14"/>
      <c r="J289" s="14"/>
      <c r="K289" s="14"/>
      <c r="L289" s="14"/>
      <c r="M289" s="14"/>
      <c r="N289" s="14"/>
      <c r="O289" s="14"/>
      <c r="P289" s="14"/>
      <c r="Q289" s="14"/>
      <c r="R289" s="15"/>
      <c r="S289" s="14"/>
      <c r="T289" s="14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</row>
    <row r="290" spans="1:32" x14ac:dyDescent="0.3">
      <c r="A290" s="14"/>
      <c r="B290" s="87"/>
      <c r="C290" s="88"/>
      <c r="D290" s="14"/>
      <c r="E290" s="14"/>
      <c r="F290" s="14"/>
      <c r="G290" s="14"/>
      <c r="H290" s="88"/>
      <c r="I290" s="14"/>
      <c r="J290" s="14"/>
      <c r="K290" s="14"/>
      <c r="L290" s="14"/>
      <c r="M290" s="14"/>
      <c r="N290" s="14"/>
      <c r="O290" s="14"/>
      <c r="P290" s="14"/>
      <c r="Q290" s="14"/>
      <c r="R290" s="15"/>
      <c r="S290" s="14"/>
      <c r="T290" s="14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</row>
    <row r="291" spans="1:32" x14ac:dyDescent="0.3">
      <c r="A291" s="14"/>
      <c r="B291" s="87"/>
      <c r="C291" s="88"/>
      <c r="D291" s="14"/>
      <c r="E291" s="14"/>
      <c r="F291" s="14"/>
      <c r="G291" s="14"/>
      <c r="H291" s="88"/>
      <c r="I291" s="14"/>
      <c r="J291" s="14"/>
      <c r="K291" s="14"/>
      <c r="L291" s="14"/>
      <c r="M291" s="14"/>
      <c r="N291" s="14"/>
      <c r="O291" s="14"/>
      <c r="P291" s="14"/>
      <c r="Q291" s="14"/>
      <c r="R291" s="15"/>
      <c r="S291" s="14"/>
      <c r="T291" s="14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</row>
    <row r="292" spans="1:32" x14ac:dyDescent="0.3">
      <c r="A292" s="14"/>
      <c r="B292" s="87"/>
      <c r="C292" s="88"/>
      <c r="D292" s="14"/>
      <c r="E292" s="14"/>
      <c r="F292" s="14"/>
      <c r="G292" s="14"/>
      <c r="H292" s="88"/>
      <c r="I292" s="14"/>
      <c r="J292" s="14"/>
      <c r="K292" s="14"/>
      <c r="L292" s="14"/>
      <c r="M292" s="14"/>
      <c r="N292" s="14"/>
      <c r="O292" s="14"/>
      <c r="P292" s="14"/>
      <c r="Q292" s="14"/>
      <c r="R292" s="82"/>
      <c r="S292" s="14"/>
      <c r="T292" s="1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</row>
    <row r="293" spans="1:32" x14ac:dyDescent="0.3">
      <c r="A293" s="14"/>
      <c r="B293" s="87"/>
      <c r="C293" s="88"/>
      <c r="D293" s="14"/>
      <c r="E293" s="14"/>
      <c r="F293" s="14"/>
      <c r="G293" s="14"/>
      <c r="H293" s="88"/>
      <c r="I293" s="14"/>
      <c r="J293" s="14"/>
      <c r="K293" s="14"/>
      <c r="L293" s="14"/>
      <c r="M293" s="14"/>
      <c r="N293" s="14"/>
      <c r="O293" s="14"/>
      <c r="P293" s="14"/>
      <c r="Q293" s="14"/>
      <c r="R293" s="15"/>
      <c r="S293" s="14"/>
      <c r="T293" s="14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</row>
    <row r="294" spans="1:32" x14ac:dyDescent="0.3">
      <c r="A294" s="14"/>
      <c r="B294" s="87"/>
      <c r="C294" s="88"/>
      <c r="D294" s="14"/>
      <c r="E294" s="14"/>
      <c r="F294" s="14"/>
      <c r="G294" s="14"/>
      <c r="H294" s="88"/>
      <c r="I294" s="14"/>
      <c r="J294" s="14"/>
      <c r="K294" s="14"/>
      <c r="L294" s="14"/>
      <c r="M294" s="14"/>
      <c r="N294" s="14"/>
      <c r="O294" s="14"/>
      <c r="P294" s="14"/>
      <c r="Q294" s="14"/>
      <c r="R294" s="15"/>
      <c r="S294" s="14"/>
      <c r="T294" s="14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</row>
    <row r="295" spans="1:32" x14ac:dyDescent="0.3">
      <c r="A295" s="14"/>
      <c r="B295" s="87"/>
      <c r="C295" s="88"/>
      <c r="D295" s="14"/>
      <c r="E295" s="14"/>
      <c r="F295" s="14"/>
      <c r="G295" s="14"/>
      <c r="H295" s="88"/>
      <c r="I295" s="14"/>
      <c r="J295" s="14"/>
      <c r="K295" s="14"/>
      <c r="L295" s="14"/>
      <c r="M295" s="14"/>
      <c r="N295" s="14"/>
      <c r="O295" s="14"/>
      <c r="P295" s="14"/>
      <c r="Q295" s="14"/>
      <c r="R295" s="15"/>
      <c r="S295" s="14"/>
      <c r="T295" s="1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</row>
    <row r="296" spans="1:32" x14ac:dyDescent="0.3">
      <c r="A296" s="14"/>
      <c r="B296" s="87"/>
      <c r="C296" s="88"/>
      <c r="D296" s="14"/>
      <c r="E296" s="14"/>
      <c r="F296" s="14"/>
      <c r="G296" s="14"/>
      <c r="H296" s="88"/>
      <c r="I296" s="14"/>
      <c r="J296" s="14"/>
      <c r="K296" s="14"/>
      <c r="L296" s="14"/>
      <c r="M296" s="14"/>
      <c r="N296" s="14"/>
      <c r="O296" s="14"/>
      <c r="P296" s="14"/>
      <c r="Q296" s="14"/>
      <c r="R296" s="15"/>
      <c r="S296" s="14"/>
      <c r="T296" s="14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</row>
    <row r="297" spans="1:32" x14ac:dyDescent="0.3">
      <c r="A297" s="14"/>
      <c r="B297" s="89"/>
      <c r="C297" s="90"/>
      <c r="D297" s="14"/>
      <c r="E297" s="14"/>
      <c r="F297" s="14"/>
      <c r="G297" s="14"/>
      <c r="H297" s="90"/>
      <c r="I297" s="14"/>
      <c r="J297" s="14"/>
      <c r="K297" s="14"/>
      <c r="L297" s="14"/>
      <c r="M297" s="14"/>
      <c r="N297" s="14"/>
      <c r="O297" s="14"/>
      <c r="P297" s="14"/>
      <c r="Q297" s="14"/>
      <c r="R297" s="15"/>
      <c r="S297" s="14"/>
      <c r="T297" s="14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</row>
    <row r="298" spans="1:32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5"/>
      <c r="S298" s="14"/>
      <c r="T298" s="14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</row>
    <row r="299" spans="1:32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5"/>
      <c r="S299" s="14"/>
      <c r="T299" s="1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</row>
    <row r="300" spans="1:32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5"/>
      <c r="S300" s="14"/>
      <c r="T300" s="1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</row>
    <row r="301" spans="1:32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5"/>
      <c r="S301" s="14"/>
      <c r="T301" s="14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</row>
    <row r="302" spans="1:32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5"/>
      <c r="S302" s="14"/>
      <c r="T302" s="14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</row>
    <row r="303" spans="1:32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5"/>
      <c r="S303" s="14"/>
      <c r="T303" s="14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</row>
    <row r="304" spans="1:32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5"/>
      <c r="S304" s="14"/>
      <c r="T304" s="1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</row>
    <row r="305" spans="1:32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5"/>
      <c r="S305" s="14"/>
      <c r="T305" s="14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</row>
    <row r="306" spans="1:32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5"/>
      <c r="S306" s="14"/>
      <c r="T306" s="14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</row>
    <row r="307" spans="1:32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5"/>
      <c r="S307" s="14"/>
      <c r="T307" s="14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</row>
    <row r="308" spans="1:32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5"/>
      <c r="S308" s="14"/>
      <c r="T308" s="14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</row>
    <row r="309" spans="1:32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5"/>
      <c r="S309" s="14"/>
      <c r="T309" s="14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</row>
    <row r="310" spans="1:32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5"/>
      <c r="S310" s="14"/>
      <c r="T310" s="14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</row>
    <row r="311" spans="1:32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5"/>
      <c r="S311" s="14"/>
      <c r="T311" s="1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</row>
    <row r="312" spans="1:32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5"/>
      <c r="S312" s="14"/>
      <c r="T312" s="1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</row>
    <row r="313" spans="1:32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5"/>
      <c r="S313" s="14"/>
      <c r="T313" s="14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</row>
    <row r="314" spans="1:32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5"/>
      <c r="S314" s="14"/>
      <c r="T314" s="14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</row>
    <row r="315" spans="1:32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5"/>
      <c r="S315" s="14"/>
      <c r="T315" s="14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</row>
    <row r="316" spans="1:32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5"/>
      <c r="S316" s="14"/>
      <c r="T316" s="14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</row>
    <row r="317" spans="1:32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5"/>
      <c r="S317" s="14"/>
      <c r="T317" s="1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</row>
    <row r="318" spans="1:32" x14ac:dyDescent="0.3">
      <c r="A318" s="14"/>
      <c r="B318" s="21"/>
      <c r="C318" s="21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5"/>
      <c r="S318" s="14"/>
      <c r="T318" s="14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</row>
    <row r="319" spans="1:32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5"/>
      <c r="S319" s="14"/>
      <c r="T319" s="14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</row>
    <row r="320" spans="1:32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5"/>
      <c r="S320" s="14"/>
      <c r="T320" s="14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</row>
    <row r="321" spans="1:32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5"/>
      <c r="S321" s="14"/>
      <c r="T321" s="14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</row>
    <row r="322" spans="1:32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5"/>
      <c r="S322" s="14"/>
      <c r="T322" s="14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</row>
    <row r="323" spans="1:32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5"/>
      <c r="S323" s="14"/>
      <c r="T323" s="14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</row>
    <row r="324" spans="1:32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5"/>
      <c r="S324" s="14"/>
      <c r="T324" s="14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</row>
    <row r="325" spans="1:32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5"/>
      <c r="S325" s="14"/>
      <c r="T325" s="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</row>
    <row r="326" spans="1:32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5"/>
      <c r="S326" s="14"/>
      <c r="T326" s="14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</row>
    <row r="327" spans="1:32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5"/>
      <c r="S327" s="14"/>
      <c r="T327" s="1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</row>
    <row r="328" spans="1:32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5"/>
      <c r="S328" s="14"/>
      <c r="T328" s="14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</row>
    <row r="329" spans="1:32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5"/>
      <c r="S329" s="14"/>
      <c r="T329" s="1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</row>
    <row r="330" spans="1:32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5"/>
      <c r="S330" s="14"/>
      <c r="T330" s="14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</row>
    <row r="331" spans="1:32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5"/>
      <c r="S331" s="14"/>
      <c r="T331" s="1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</row>
    <row r="332" spans="1:32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5"/>
      <c r="S332" s="14"/>
      <c r="T332" s="14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</row>
    <row r="333" spans="1:32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5"/>
      <c r="S333" s="14"/>
      <c r="T333" s="14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</row>
    <row r="334" spans="1:32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5"/>
      <c r="S334" s="14"/>
      <c r="T334" s="14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</row>
    <row r="335" spans="1:32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5"/>
      <c r="S335" s="14"/>
      <c r="T335" s="1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</row>
    <row r="336" spans="1:32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5"/>
      <c r="S336" s="14"/>
      <c r="T336" s="14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</row>
    <row r="337" spans="1:32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5"/>
      <c r="S337" s="14"/>
      <c r="T337" s="14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</row>
    <row r="338" spans="1:32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5"/>
      <c r="S338" s="14"/>
      <c r="T338" s="14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</row>
    <row r="339" spans="1:32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5"/>
      <c r="S339" s="14"/>
      <c r="T339" s="14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</row>
    <row r="340" spans="1:32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5"/>
      <c r="S340" s="14"/>
      <c r="T340" s="14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</row>
    <row r="341" spans="1:32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5"/>
      <c r="S341" s="14"/>
      <c r="T341" s="14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</row>
    <row r="342" spans="1:32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5"/>
      <c r="S342" s="14"/>
      <c r="T342" s="1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</row>
    <row r="343" spans="1:32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5"/>
      <c r="S343" s="14"/>
      <c r="T343" s="14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</row>
    <row r="344" spans="1:32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5"/>
      <c r="S344" s="14"/>
      <c r="T344" s="14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</row>
    <row r="345" spans="1:32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5"/>
      <c r="S345" s="14"/>
      <c r="T345" s="14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</row>
    <row r="346" spans="1:32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5"/>
      <c r="S346" s="14"/>
      <c r="T346" s="1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</row>
    <row r="347" spans="1:32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5"/>
      <c r="S347" s="14"/>
      <c r="T347" s="14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</row>
    <row r="348" spans="1:32" x14ac:dyDescent="0.3">
      <c r="A348" s="14"/>
      <c r="B348" s="85"/>
      <c r="C348" s="85"/>
      <c r="D348" s="14"/>
      <c r="E348" s="14"/>
      <c r="F348" s="14"/>
      <c r="G348" s="14"/>
      <c r="H348" s="85"/>
      <c r="I348" s="14"/>
      <c r="J348" s="14"/>
      <c r="K348" s="14"/>
      <c r="L348" s="14"/>
      <c r="M348" s="14"/>
      <c r="N348" s="14"/>
      <c r="O348" s="14"/>
      <c r="P348" s="14"/>
      <c r="Q348" s="14"/>
      <c r="R348" s="15"/>
      <c r="S348" s="14"/>
      <c r="T348" s="14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</row>
    <row r="349" spans="1:32" x14ac:dyDescent="0.3">
      <c r="A349" s="14"/>
      <c r="B349" s="85"/>
      <c r="C349" s="85"/>
      <c r="D349" s="14"/>
      <c r="E349" s="14"/>
      <c r="F349" s="14"/>
      <c r="G349" s="14"/>
      <c r="H349" s="85"/>
      <c r="I349" s="14"/>
      <c r="J349" s="14"/>
      <c r="K349" s="14"/>
      <c r="L349" s="14"/>
      <c r="M349" s="14"/>
      <c r="N349" s="14"/>
      <c r="O349" s="14"/>
      <c r="P349" s="14"/>
      <c r="Q349" s="14"/>
      <c r="R349" s="15"/>
      <c r="S349" s="14"/>
      <c r="T349" s="1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</row>
    <row r="350" spans="1:32" x14ac:dyDescent="0.3">
      <c r="A350" s="14"/>
      <c r="B350" s="85"/>
      <c r="C350" s="85"/>
      <c r="D350" s="14"/>
      <c r="E350" s="14"/>
      <c r="F350" s="14"/>
      <c r="G350" s="14"/>
      <c r="H350" s="85"/>
      <c r="I350" s="14"/>
      <c r="J350" s="14"/>
      <c r="K350" s="14"/>
      <c r="L350" s="14"/>
      <c r="M350" s="14"/>
      <c r="N350" s="14"/>
      <c r="O350" s="14"/>
      <c r="P350" s="14"/>
      <c r="Q350" s="14"/>
      <c r="R350" s="15"/>
      <c r="S350" s="14"/>
      <c r="T350" s="14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</row>
    <row r="351" spans="1:32" x14ac:dyDescent="0.3">
      <c r="A351" s="14"/>
      <c r="B351" s="85"/>
      <c r="C351" s="85"/>
      <c r="D351" s="14"/>
      <c r="E351" s="14"/>
      <c r="F351" s="14"/>
      <c r="G351" s="14"/>
      <c r="H351" s="85"/>
      <c r="I351" s="14"/>
      <c r="J351" s="14"/>
      <c r="K351" s="14"/>
      <c r="L351" s="14"/>
      <c r="M351" s="14"/>
      <c r="N351" s="14"/>
      <c r="O351" s="14"/>
      <c r="P351" s="14"/>
      <c r="Q351" s="14"/>
      <c r="R351" s="15"/>
      <c r="S351" s="14"/>
      <c r="T351" s="14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</row>
    <row r="352" spans="1:32" x14ac:dyDescent="0.3">
      <c r="A352" s="14"/>
      <c r="B352" s="85"/>
      <c r="C352" s="85"/>
      <c r="D352" s="14"/>
      <c r="E352" s="14"/>
      <c r="F352" s="14"/>
      <c r="G352" s="14"/>
      <c r="H352" s="85"/>
      <c r="I352" s="14"/>
      <c r="J352" s="14"/>
      <c r="K352" s="14"/>
      <c r="L352" s="14"/>
      <c r="M352" s="14"/>
      <c r="N352" s="14"/>
      <c r="O352" s="14"/>
      <c r="P352" s="14"/>
      <c r="Q352" s="14"/>
      <c r="R352" s="15"/>
      <c r="S352" s="14"/>
      <c r="T352" s="14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</row>
    <row r="353" spans="1:32" x14ac:dyDescent="0.3">
      <c r="A353" s="14"/>
      <c r="B353" s="85"/>
      <c r="C353" s="85"/>
      <c r="D353" s="14"/>
      <c r="E353" s="14"/>
      <c r="F353" s="14"/>
      <c r="G353" s="14"/>
      <c r="H353" s="85"/>
      <c r="I353" s="14"/>
      <c r="J353" s="14"/>
      <c r="K353" s="14"/>
      <c r="L353" s="14"/>
      <c r="M353" s="14"/>
      <c r="N353" s="14"/>
      <c r="O353" s="14"/>
      <c r="P353" s="14"/>
      <c r="Q353" s="14"/>
      <c r="R353" s="15"/>
      <c r="S353" s="14"/>
      <c r="T353" s="14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</row>
    <row r="354" spans="1:32" x14ac:dyDescent="0.3">
      <c r="A354" s="14"/>
      <c r="B354" s="85"/>
      <c r="C354" s="85"/>
      <c r="D354" s="14"/>
      <c r="E354" s="14"/>
      <c r="F354" s="14"/>
      <c r="G354" s="14"/>
      <c r="H354" s="85"/>
      <c r="I354" s="14"/>
      <c r="J354" s="14"/>
      <c r="K354" s="14"/>
      <c r="L354" s="14"/>
      <c r="M354" s="14"/>
      <c r="N354" s="14"/>
      <c r="O354" s="14"/>
      <c r="P354" s="14"/>
      <c r="Q354" s="14"/>
      <c r="R354" s="15"/>
      <c r="S354" s="14"/>
      <c r="T354" s="14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</row>
    <row r="355" spans="1:32" x14ac:dyDescent="0.3">
      <c r="A355" s="14"/>
      <c r="B355" s="85"/>
      <c r="C355" s="85"/>
      <c r="D355" s="14"/>
      <c r="E355" s="14"/>
      <c r="F355" s="14"/>
      <c r="G355" s="14"/>
      <c r="H355" s="85"/>
      <c r="I355" s="14"/>
      <c r="J355" s="14"/>
      <c r="K355" s="14"/>
      <c r="L355" s="14"/>
      <c r="M355" s="14"/>
      <c r="N355" s="14"/>
      <c r="O355" s="14"/>
      <c r="P355" s="14"/>
      <c r="Q355" s="14"/>
      <c r="R355" s="15"/>
      <c r="S355" s="14"/>
      <c r="T355" s="14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</row>
    <row r="356" spans="1:32" x14ac:dyDescent="0.3">
      <c r="A356" s="14"/>
      <c r="B356" s="85"/>
      <c r="C356" s="85"/>
      <c r="D356" s="14"/>
      <c r="E356" s="14"/>
      <c r="F356" s="14"/>
      <c r="G356" s="14"/>
      <c r="H356" s="85"/>
      <c r="I356" s="14"/>
      <c r="J356" s="14"/>
      <c r="K356" s="14"/>
      <c r="L356" s="14"/>
      <c r="M356" s="14"/>
      <c r="N356" s="14"/>
      <c r="O356" s="14"/>
      <c r="P356" s="14"/>
      <c r="Q356" s="14"/>
      <c r="R356" s="15"/>
      <c r="S356" s="14"/>
      <c r="T356" s="14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</row>
    <row r="357" spans="1:32" x14ac:dyDescent="0.3">
      <c r="A357" s="14"/>
      <c r="B357" s="85"/>
      <c r="C357" s="85"/>
      <c r="D357" s="14"/>
      <c r="E357" s="14"/>
      <c r="F357" s="14"/>
      <c r="G357" s="14"/>
      <c r="H357" s="85"/>
      <c r="I357" s="14"/>
      <c r="J357" s="14"/>
      <c r="K357" s="14"/>
      <c r="L357" s="14"/>
      <c r="M357" s="14"/>
      <c r="N357" s="14"/>
      <c r="O357" s="14"/>
      <c r="P357" s="14"/>
      <c r="Q357" s="14"/>
      <c r="R357" s="15"/>
      <c r="S357" s="14"/>
      <c r="T357" s="14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</row>
    <row r="358" spans="1:32" x14ac:dyDescent="0.3">
      <c r="A358" s="14"/>
      <c r="B358" s="85"/>
      <c r="C358" s="85"/>
      <c r="D358" s="14"/>
      <c r="E358" s="14"/>
      <c r="F358" s="14"/>
      <c r="G358" s="14"/>
      <c r="H358" s="85"/>
      <c r="I358" s="14"/>
      <c r="J358" s="14"/>
      <c r="K358" s="14"/>
      <c r="L358" s="14"/>
      <c r="M358" s="14"/>
      <c r="N358" s="14"/>
      <c r="O358" s="14"/>
      <c r="P358" s="14"/>
      <c r="Q358" s="14"/>
      <c r="R358" s="15"/>
      <c r="S358" s="14"/>
      <c r="T358" s="14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</row>
    <row r="359" spans="1:32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5"/>
      <c r="S359" s="14"/>
      <c r="T359" s="14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</row>
    <row r="360" spans="1:32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5"/>
      <c r="S360" s="14"/>
      <c r="T360" s="14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</row>
    <row r="361" spans="1:32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5"/>
      <c r="S361" s="14"/>
      <c r="T361" s="14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</row>
    <row r="362" spans="1:32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5"/>
      <c r="S362" s="14"/>
      <c r="T362" s="14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</row>
    <row r="363" spans="1:32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5"/>
      <c r="S363" s="14"/>
      <c r="T363" s="14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</row>
    <row r="364" spans="1:32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5"/>
      <c r="S364" s="14"/>
      <c r="T364" s="14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</row>
    <row r="365" spans="1:32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5"/>
      <c r="S365" s="14"/>
      <c r="T365" s="14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</row>
    <row r="366" spans="1:32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5"/>
      <c r="S366" s="14"/>
      <c r="T366" s="14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</row>
    <row r="367" spans="1:32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5"/>
      <c r="S367" s="14"/>
      <c r="T367" s="14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</row>
    <row r="368" spans="1:32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5"/>
      <c r="S368" s="14"/>
      <c r="T368" s="14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</row>
    <row r="369" spans="1:32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5"/>
      <c r="S369" s="14"/>
      <c r="T369" s="14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</row>
    <row r="370" spans="1:32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5"/>
      <c r="S370" s="14"/>
      <c r="T370" s="14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</row>
    <row r="371" spans="1:32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5"/>
      <c r="S371" s="14"/>
      <c r="T371" s="1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</row>
    <row r="372" spans="1:32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5"/>
      <c r="S372" s="14"/>
      <c r="T372" s="14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</row>
    <row r="373" spans="1:32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5"/>
      <c r="S373" s="14"/>
      <c r="T373" s="14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</row>
    <row r="374" spans="1:32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5"/>
      <c r="S374" s="14"/>
      <c r="T374" s="14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</row>
    <row r="375" spans="1:32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5"/>
      <c r="S375" s="14"/>
      <c r="T375" s="14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</row>
    <row r="376" spans="1:32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5"/>
      <c r="S376" s="14"/>
      <c r="T376" s="14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</row>
    <row r="377" spans="1:32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5"/>
      <c r="S377" s="14"/>
      <c r="T377" s="14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</row>
    <row r="378" spans="1:32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5"/>
      <c r="S378" s="14"/>
      <c r="T378" s="14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</row>
    <row r="379" spans="1:32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5"/>
      <c r="S379" s="14"/>
      <c r="T379" s="14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</row>
    <row r="380" spans="1:32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5"/>
      <c r="S380" s="14"/>
      <c r="T380" s="14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</row>
    <row r="381" spans="1:32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5"/>
      <c r="S381" s="14"/>
      <c r="T381" s="14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</row>
    <row r="382" spans="1:32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5"/>
      <c r="S382" s="14"/>
      <c r="T382" s="14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</row>
    <row r="383" spans="1:32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5"/>
      <c r="S383" s="14"/>
      <c r="T383" s="14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</row>
    <row r="384" spans="1:32" x14ac:dyDescent="0.3">
      <c r="A384" s="14"/>
      <c r="B384" s="91"/>
      <c r="C384" s="14"/>
      <c r="D384" s="91"/>
      <c r="E384" s="91"/>
      <c r="F384" s="91"/>
      <c r="G384" s="91"/>
      <c r="H384" s="91"/>
      <c r="I384" s="14"/>
      <c r="J384" s="91"/>
      <c r="K384" s="91"/>
      <c r="L384" s="91"/>
      <c r="M384" s="91"/>
      <c r="N384" s="14"/>
      <c r="O384" s="91"/>
      <c r="P384" s="91"/>
      <c r="Q384" s="91"/>
      <c r="R384" s="92"/>
      <c r="S384" s="91"/>
      <c r="T384" s="91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</row>
    <row r="385" spans="1:32" x14ac:dyDescent="0.3">
      <c r="A385" s="14"/>
      <c r="B385" s="91"/>
      <c r="C385" s="14"/>
      <c r="D385" s="91"/>
      <c r="E385" s="91"/>
      <c r="F385" s="91"/>
      <c r="G385" s="91"/>
      <c r="H385" s="91"/>
      <c r="I385" s="14"/>
      <c r="J385" s="91"/>
      <c r="K385" s="91"/>
      <c r="L385" s="91"/>
      <c r="M385" s="91"/>
      <c r="N385" s="14"/>
      <c r="O385" s="91"/>
      <c r="P385" s="91"/>
      <c r="Q385" s="91"/>
      <c r="R385" s="92"/>
      <c r="S385" s="91"/>
      <c r="T385" s="91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</row>
    <row r="386" spans="1:32" x14ac:dyDescent="0.3">
      <c r="A386" s="14"/>
      <c r="B386" s="91"/>
      <c r="C386" s="14"/>
      <c r="D386" s="91"/>
      <c r="E386" s="91"/>
      <c r="F386" s="91"/>
      <c r="G386" s="91"/>
      <c r="H386" s="91"/>
      <c r="I386" s="14"/>
      <c r="J386" s="91"/>
      <c r="K386" s="91"/>
      <c r="L386" s="91"/>
      <c r="M386" s="91"/>
      <c r="N386" s="14"/>
      <c r="O386" s="91"/>
      <c r="P386" s="91"/>
      <c r="Q386" s="91"/>
      <c r="R386" s="92"/>
      <c r="S386" s="91"/>
      <c r="T386" s="91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</row>
    <row r="387" spans="1:32" x14ac:dyDescent="0.3">
      <c r="A387" s="14"/>
      <c r="B387" s="91"/>
      <c r="C387" s="14"/>
      <c r="D387" s="91"/>
      <c r="E387" s="91"/>
      <c r="F387" s="91"/>
      <c r="G387" s="91"/>
      <c r="H387" s="91"/>
      <c r="I387" s="14"/>
      <c r="J387" s="91"/>
      <c r="K387" s="91"/>
      <c r="L387" s="91"/>
      <c r="M387" s="91"/>
      <c r="N387" s="14"/>
      <c r="O387" s="91"/>
      <c r="P387" s="91"/>
      <c r="Q387" s="91"/>
      <c r="R387" s="92"/>
      <c r="S387" s="91"/>
      <c r="T387" s="91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</row>
    <row r="388" spans="1:32" x14ac:dyDescent="0.3">
      <c r="A388" s="14"/>
      <c r="B388" s="91"/>
      <c r="C388" s="14"/>
      <c r="D388" s="91"/>
      <c r="E388" s="91"/>
      <c r="F388" s="91"/>
      <c r="G388" s="91"/>
      <c r="H388" s="91"/>
      <c r="I388" s="14"/>
      <c r="J388" s="91"/>
      <c r="K388" s="91"/>
      <c r="L388" s="91"/>
      <c r="M388" s="91"/>
      <c r="N388" s="14"/>
      <c r="O388" s="91"/>
      <c r="P388" s="91"/>
      <c r="Q388" s="91"/>
      <c r="R388" s="92"/>
      <c r="S388" s="91"/>
      <c r="T388" s="91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</row>
    <row r="389" spans="1:32" x14ac:dyDescent="0.3">
      <c r="A389" s="14"/>
      <c r="B389" s="91"/>
      <c r="C389" s="14"/>
      <c r="D389" s="91"/>
      <c r="E389" s="91"/>
      <c r="F389" s="91"/>
      <c r="G389" s="91"/>
      <c r="H389" s="91"/>
      <c r="I389" s="14"/>
      <c r="J389" s="91"/>
      <c r="K389" s="91"/>
      <c r="L389" s="91"/>
      <c r="M389" s="91"/>
      <c r="N389" s="14"/>
      <c r="O389" s="91"/>
      <c r="P389" s="91"/>
      <c r="Q389" s="91"/>
      <c r="R389" s="92"/>
      <c r="S389" s="91"/>
      <c r="T389" s="91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</row>
    <row r="390" spans="1:32" x14ac:dyDescent="0.3">
      <c r="A390" s="14"/>
      <c r="B390" s="91"/>
      <c r="C390" s="14"/>
      <c r="D390" s="91"/>
      <c r="E390" s="91"/>
      <c r="F390" s="91"/>
      <c r="G390" s="91"/>
      <c r="H390" s="91"/>
      <c r="I390" s="14"/>
      <c r="J390" s="91"/>
      <c r="K390" s="91"/>
      <c r="L390" s="91"/>
      <c r="M390" s="91"/>
      <c r="N390" s="14"/>
      <c r="O390" s="91"/>
      <c r="P390" s="91"/>
      <c r="Q390" s="91"/>
      <c r="R390" s="92"/>
      <c r="S390" s="91"/>
      <c r="T390" s="91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</row>
    <row r="391" spans="1:32" x14ac:dyDescent="0.3">
      <c r="A391" s="14"/>
      <c r="B391" s="91"/>
      <c r="C391" s="14"/>
      <c r="D391" s="91"/>
      <c r="E391" s="91"/>
      <c r="F391" s="91"/>
      <c r="G391" s="91"/>
      <c r="H391" s="91"/>
      <c r="I391" s="14"/>
      <c r="J391" s="91"/>
      <c r="K391" s="91"/>
      <c r="L391" s="91"/>
      <c r="M391" s="91"/>
      <c r="N391" s="14"/>
      <c r="O391" s="91"/>
      <c r="P391" s="91"/>
      <c r="Q391" s="91"/>
      <c r="R391" s="92"/>
      <c r="S391" s="91"/>
      <c r="T391" s="91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</row>
    <row r="392" spans="1:32" x14ac:dyDescent="0.3">
      <c r="A392" s="14"/>
      <c r="B392" s="91"/>
      <c r="C392" s="14"/>
      <c r="D392" s="91"/>
      <c r="E392" s="91"/>
      <c r="F392" s="91"/>
      <c r="G392" s="91"/>
      <c r="H392" s="91"/>
      <c r="I392" s="14"/>
      <c r="J392" s="91"/>
      <c r="K392" s="91"/>
      <c r="L392" s="91"/>
      <c r="M392" s="91"/>
      <c r="N392" s="14"/>
      <c r="O392" s="91"/>
      <c r="P392" s="91"/>
      <c r="Q392" s="91"/>
      <c r="R392" s="92"/>
      <c r="S392" s="91"/>
      <c r="T392" s="91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</row>
    <row r="393" spans="1:32" x14ac:dyDescent="0.3">
      <c r="A393" s="14"/>
      <c r="B393" s="91"/>
      <c r="C393" s="14"/>
      <c r="D393" s="91"/>
      <c r="E393" s="91"/>
      <c r="F393" s="91"/>
      <c r="G393" s="91"/>
      <c r="H393" s="91"/>
      <c r="I393" s="14"/>
      <c r="J393" s="91"/>
      <c r="K393" s="91"/>
      <c r="L393" s="91"/>
      <c r="M393" s="91"/>
      <c r="N393" s="14"/>
      <c r="O393" s="91"/>
      <c r="P393" s="91"/>
      <c r="Q393" s="91"/>
      <c r="R393" s="92"/>
      <c r="S393" s="91"/>
      <c r="T393" s="91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</row>
    <row r="394" spans="1:32" x14ac:dyDescent="0.3">
      <c r="A394" s="14"/>
      <c r="B394" s="91"/>
      <c r="C394" s="14"/>
      <c r="D394" s="91"/>
      <c r="E394" s="91"/>
      <c r="F394" s="91"/>
      <c r="G394" s="91"/>
      <c r="H394" s="91"/>
      <c r="I394" s="14"/>
      <c r="J394" s="91"/>
      <c r="K394" s="91"/>
      <c r="L394" s="91"/>
      <c r="M394" s="91"/>
      <c r="N394" s="14"/>
      <c r="O394" s="91"/>
      <c r="P394" s="91"/>
      <c r="Q394" s="91"/>
      <c r="R394" s="92"/>
      <c r="S394" s="91"/>
      <c r="T394" s="91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</row>
    <row r="395" spans="1:32" x14ac:dyDescent="0.3">
      <c r="A395" s="14"/>
      <c r="B395" s="91"/>
      <c r="C395" s="14"/>
      <c r="D395" s="91"/>
      <c r="E395" s="91"/>
      <c r="F395" s="91"/>
      <c r="G395" s="91"/>
      <c r="H395" s="91"/>
      <c r="I395" s="14"/>
      <c r="J395" s="91"/>
      <c r="K395" s="91"/>
      <c r="L395" s="91"/>
      <c r="M395" s="91"/>
      <c r="N395" s="14"/>
      <c r="O395" s="91"/>
      <c r="P395" s="91"/>
      <c r="Q395" s="91"/>
      <c r="R395" s="92"/>
      <c r="S395" s="91"/>
      <c r="T395" s="91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</row>
    <row r="396" spans="1:32" x14ac:dyDescent="0.3">
      <c r="A396" s="14"/>
      <c r="B396" s="91"/>
      <c r="C396" s="14"/>
      <c r="D396" s="91"/>
      <c r="E396" s="91"/>
      <c r="F396" s="91"/>
      <c r="G396" s="91"/>
      <c r="H396" s="91"/>
      <c r="I396" s="14"/>
      <c r="J396" s="91"/>
      <c r="K396" s="91"/>
      <c r="L396" s="91"/>
      <c r="M396" s="91"/>
      <c r="N396" s="14"/>
      <c r="O396" s="91"/>
      <c r="P396" s="91"/>
      <c r="Q396" s="91"/>
      <c r="R396" s="92"/>
      <c r="S396" s="91"/>
      <c r="T396" s="91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</row>
    <row r="397" spans="1:32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5"/>
      <c r="S397" s="14"/>
      <c r="T397" s="14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</row>
    <row r="398" spans="1:32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5"/>
      <c r="S398" s="14"/>
      <c r="T398" s="14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</row>
    <row r="399" spans="1:32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5"/>
      <c r="S399" s="14"/>
      <c r="T399" s="14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</row>
    <row r="400" spans="1:32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5"/>
      <c r="S400" s="14"/>
      <c r="T400" s="14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</row>
    <row r="401" spans="1:32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5"/>
      <c r="S401" s="14"/>
      <c r="T401" s="14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</row>
    <row r="402" spans="1:32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5"/>
      <c r="S402" s="14"/>
      <c r="T402" s="14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</row>
    <row r="403" spans="1:32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5"/>
      <c r="S403" s="14"/>
      <c r="T403" s="14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</row>
    <row r="404" spans="1:32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5"/>
      <c r="S404" s="14"/>
      <c r="T404" s="14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</row>
    <row r="405" spans="1:32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5"/>
      <c r="S405" s="14"/>
      <c r="T405" s="14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</row>
    <row r="406" spans="1:32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5"/>
      <c r="S406" s="14"/>
      <c r="T406" s="14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</row>
    <row r="407" spans="1:32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5"/>
      <c r="S407" s="14"/>
      <c r="T407" s="14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</row>
    <row r="408" spans="1:32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5"/>
      <c r="S408" s="14"/>
      <c r="T408" s="14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</row>
    <row r="409" spans="1:32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5"/>
      <c r="S409" s="14"/>
      <c r="T409" s="14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</row>
    <row r="410" spans="1:32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5"/>
      <c r="S410" s="14"/>
      <c r="T410" s="14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</row>
    <row r="411" spans="1:32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5"/>
      <c r="S411" s="14"/>
      <c r="T411" s="14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</row>
    <row r="412" spans="1:32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5"/>
      <c r="S412" s="14"/>
      <c r="T412" s="14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32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5"/>
      <c r="S413" s="14"/>
      <c r="T413" s="14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</row>
    <row r="414" spans="1:32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5"/>
      <c r="S414" s="14"/>
      <c r="T414" s="14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</row>
    <row r="415" spans="1:32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5"/>
      <c r="S415" s="14"/>
      <c r="T415" s="14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</row>
    <row r="416" spans="1:32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5"/>
      <c r="S416" s="14"/>
      <c r="T416" s="14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</row>
    <row r="417" spans="1:32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5"/>
      <c r="S417" s="14"/>
      <c r="T417" s="14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</row>
    <row r="418" spans="1:32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5"/>
      <c r="S418" s="14"/>
      <c r="T418" s="14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</row>
    <row r="419" spans="1:32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5"/>
      <c r="S419" s="14"/>
      <c r="T419" s="14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</row>
    <row r="420" spans="1:32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82"/>
      <c r="S420" s="14"/>
      <c r="T420" s="14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</row>
    <row r="421" spans="1:32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5"/>
      <c r="S421" s="14"/>
      <c r="T421" s="14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</row>
    <row r="422" spans="1:32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5"/>
      <c r="S422" s="14"/>
      <c r="T422" s="14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</row>
    <row r="423" spans="1:32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5"/>
      <c r="S423" s="14"/>
      <c r="T423" s="14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</row>
    <row r="424" spans="1:32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5"/>
      <c r="S424" s="14"/>
      <c r="T424" s="14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32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5"/>
      <c r="S425" s="14"/>
      <c r="T425" s="14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</row>
    <row r="426" spans="1:32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5"/>
      <c r="S426" s="14"/>
      <c r="T426" s="14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</row>
    <row r="427" spans="1:32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5"/>
      <c r="S427" s="14"/>
      <c r="T427" s="14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</row>
    <row r="428" spans="1:32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5"/>
      <c r="S428" s="14"/>
      <c r="T428" s="14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</row>
    <row r="429" spans="1:32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5"/>
      <c r="S429" s="14"/>
      <c r="T429" s="14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</row>
    <row r="430" spans="1:32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5"/>
      <c r="S430" s="14"/>
      <c r="T430" s="14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</row>
    <row r="431" spans="1:32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5"/>
      <c r="S431" s="14"/>
      <c r="T431" s="14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</row>
    <row r="432" spans="1:32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5"/>
      <c r="S432" s="14"/>
      <c r="T432" s="14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</row>
    <row r="433" spans="1:32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5"/>
      <c r="S433" s="14"/>
      <c r="T433" s="14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</row>
    <row r="434" spans="1:32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5"/>
      <c r="S434" s="14"/>
      <c r="T434" s="14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</row>
    <row r="435" spans="1:32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5"/>
      <c r="S435" s="14"/>
      <c r="T435" s="14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</row>
    <row r="436" spans="1:32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5"/>
      <c r="S436" s="14"/>
      <c r="T436" s="14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</row>
    <row r="437" spans="1:32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5"/>
      <c r="S437" s="14"/>
      <c r="T437" s="14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</row>
    <row r="438" spans="1:32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5"/>
      <c r="S438" s="14"/>
      <c r="T438" s="14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</row>
    <row r="439" spans="1:32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5"/>
      <c r="S439" s="14"/>
      <c r="T439" s="14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</row>
    <row r="440" spans="1:32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5"/>
      <c r="S440" s="14"/>
      <c r="T440" s="14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</row>
    <row r="441" spans="1:32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5"/>
      <c r="S441" s="14"/>
      <c r="T441" s="14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</row>
    <row r="442" spans="1:32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5"/>
      <c r="S442" s="14"/>
      <c r="T442" s="14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</row>
    <row r="443" spans="1:32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5"/>
      <c r="S443" s="14"/>
      <c r="T443" s="14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</row>
    <row r="444" spans="1:32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5"/>
      <c r="S444" s="14"/>
      <c r="T444" s="14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</row>
    <row r="445" spans="1:32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5"/>
      <c r="S445" s="14"/>
      <c r="T445" s="14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</row>
    <row r="446" spans="1:32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5"/>
      <c r="S446" s="14"/>
      <c r="T446" s="14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</row>
    <row r="447" spans="1:32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5"/>
      <c r="S447" s="14"/>
      <c r="T447" s="14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</row>
    <row r="448" spans="1:32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5"/>
      <c r="S448" s="14"/>
      <c r="T448" s="14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</row>
    <row r="449" spans="1:32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5"/>
      <c r="S449" s="14"/>
      <c r="T449" s="14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</row>
    <row r="450" spans="1:32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5"/>
      <c r="S450" s="14"/>
      <c r="T450" s="14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</row>
    <row r="451" spans="1:32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5"/>
      <c r="S451" s="14"/>
      <c r="T451" s="14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</row>
    <row r="452" spans="1:32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5"/>
      <c r="S452" s="14"/>
      <c r="T452" s="14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</row>
    <row r="453" spans="1:32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5"/>
      <c r="S453" s="14"/>
      <c r="T453" s="14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</row>
    <row r="454" spans="1:32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5"/>
      <c r="S454" s="14"/>
      <c r="T454" s="14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</row>
    <row r="455" spans="1:32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5"/>
      <c r="S455" s="14"/>
      <c r="T455" s="14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</row>
    <row r="456" spans="1:32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5"/>
      <c r="S456" s="14"/>
      <c r="T456" s="14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</row>
    <row r="457" spans="1:32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5"/>
      <c r="S457" s="14"/>
      <c r="T457" s="14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</row>
    <row r="458" spans="1:32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5"/>
      <c r="S458" s="14"/>
      <c r="T458" s="14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</row>
    <row r="459" spans="1:32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5"/>
      <c r="S459" s="14"/>
      <c r="T459" s="14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</row>
    <row r="460" spans="1:32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5"/>
      <c r="S460" s="14"/>
      <c r="T460" s="14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</row>
    <row r="461" spans="1:32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5"/>
      <c r="S461" s="14"/>
      <c r="T461" s="14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</row>
    <row r="462" spans="1:32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82"/>
      <c r="S462" s="14"/>
      <c r="T462" s="14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</row>
    <row r="463" spans="1:32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5"/>
      <c r="M463" s="14"/>
      <c r="N463" s="14"/>
      <c r="O463" s="14"/>
      <c r="P463" s="14"/>
      <c r="Q463" s="14"/>
      <c r="R463" s="82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</row>
    <row r="464" spans="1:32" x14ac:dyDescent="0.3">
      <c r="A464" s="14"/>
      <c r="B464" s="87"/>
      <c r="C464" s="14"/>
      <c r="D464" s="14"/>
      <c r="E464" s="14"/>
      <c r="F464" s="14"/>
      <c r="G464" s="14"/>
      <c r="H464" s="88"/>
      <c r="I464" s="14"/>
      <c r="J464" s="14"/>
      <c r="K464" s="14"/>
      <c r="L464" s="14"/>
      <c r="M464" s="14"/>
      <c r="N464" s="14"/>
      <c r="O464" s="14"/>
      <c r="P464" s="14"/>
      <c r="Q464" s="14"/>
      <c r="R464" s="82"/>
      <c r="S464" s="14"/>
      <c r="T464" s="14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</row>
    <row r="465" spans="1:32" x14ac:dyDescent="0.3">
      <c r="A465" s="14"/>
      <c r="B465" s="87"/>
      <c r="C465" s="14"/>
      <c r="D465" s="14"/>
      <c r="E465" s="14"/>
      <c r="F465" s="14"/>
      <c r="G465" s="14"/>
      <c r="H465" s="88"/>
      <c r="I465" s="14"/>
      <c r="J465" s="14"/>
      <c r="K465" s="14"/>
      <c r="L465" s="14"/>
      <c r="M465" s="14"/>
      <c r="N465" s="14"/>
      <c r="O465" s="14"/>
      <c r="P465" s="14"/>
      <c r="Q465" s="14"/>
      <c r="R465" s="82"/>
      <c r="S465" s="14"/>
      <c r="T465" s="14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</row>
    <row r="466" spans="1:32" x14ac:dyDescent="0.3">
      <c r="A466" s="14"/>
      <c r="B466" s="87"/>
      <c r="C466" s="14"/>
      <c r="D466" s="14"/>
      <c r="E466" s="14"/>
      <c r="F466" s="14"/>
      <c r="G466" s="14"/>
      <c r="H466" s="88"/>
      <c r="I466" s="14"/>
      <c r="J466" s="14"/>
      <c r="K466" s="14"/>
      <c r="L466" s="14"/>
      <c r="M466" s="14"/>
      <c r="N466" s="14"/>
      <c r="O466" s="14"/>
      <c r="P466" s="14"/>
      <c r="Q466" s="14"/>
      <c r="R466" s="82"/>
      <c r="S466" s="14"/>
      <c r="T466" s="14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</row>
    <row r="467" spans="1:32" x14ac:dyDescent="0.3">
      <c r="A467" s="14"/>
      <c r="B467" s="85"/>
      <c r="C467" s="14"/>
      <c r="D467" s="14"/>
      <c r="E467" s="14"/>
      <c r="F467" s="14"/>
      <c r="G467" s="14"/>
      <c r="H467" s="85"/>
      <c r="I467" s="14"/>
      <c r="J467" s="14"/>
      <c r="K467" s="14"/>
      <c r="L467" s="14"/>
      <c r="M467" s="14"/>
      <c r="N467" s="14"/>
      <c r="O467" s="14"/>
      <c r="P467" s="14"/>
      <c r="Q467" s="14"/>
      <c r="R467" s="15"/>
      <c r="S467" s="14"/>
      <c r="T467" s="14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</row>
    <row r="468" spans="1:32" x14ac:dyDescent="0.3">
      <c r="A468" s="14"/>
      <c r="B468" s="85"/>
      <c r="C468" s="14"/>
      <c r="D468" s="14"/>
      <c r="E468" s="14"/>
      <c r="F468" s="14"/>
      <c r="G468" s="14"/>
      <c r="H468" s="85"/>
      <c r="I468" s="14"/>
      <c r="J468" s="14"/>
      <c r="K468" s="14"/>
      <c r="L468" s="14"/>
      <c r="M468" s="14"/>
      <c r="N468" s="14"/>
      <c r="O468" s="14"/>
      <c r="P468" s="14"/>
      <c r="Q468" s="14"/>
      <c r="R468" s="15"/>
      <c r="S468" s="14"/>
      <c r="T468" s="14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</row>
    <row r="469" spans="1:32" x14ac:dyDescent="0.3">
      <c r="A469" s="14"/>
      <c r="B469" s="85"/>
      <c r="C469" s="14"/>
      <c r="D469" s="14"/>
      <c r="E469" s="14"/>
      <c r="F469" s="14"/>
      <c r="G469" s="14"/>
      <c r="H469" s="85"/>
      <c r="I469" s="14"/>
      <c r="J469" s="14"/>
      <c r="K469" s="14"/>
      <c r="L469" s="14"/>
      <c r="M469" s="14"/>
      <c r="N469" s="14"/>
      <c r="O469" s="14"/>
      <c r="P469" s="14"/>
      <c r="Q469" s="14"/>
      <c r="R469" s="15"/>
      <c r="S469" s="14"/>
      <c r="T469" s="14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</row>
    <row r="470" spans="1:32" x14ac:dyDescent="0.3">
      <c r="A470" s="14"/>
      <c r="B470" s="85"/>
      <c r="C470" s="14"/>
      <c r="D470" s="14"/>
      <c r="E470" s="14"/>
      <c r="F470" s="14"/>
      <c r="G470" s="14"/>
      <c r="H470" s="85"/>
      <c r="I470" s="14"/>
      <c r="J470" s="14"/>
      <c r="K470" s="14"/>
      <c r="L470" s="14"/>
      <c r="M470" s="14"/>
      <c r="N470" s="14"/>
      <c r="O470" s="14"/>
      <c r="P470" s="14"/>
      <c r="Q470" s="14"/>
      <c r="R470" s="15"/>
      <c r="S470" s="14"/>
      <c r="T470" s="14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</row>
    <row r="471" spans="1:32" x14ac:dyDescent="0.3">
      <c r="A471" s="14"/>
      <c r="B471" s="85"/>
      <c r="C471" s="14"/>
      <c r="D471" s="14"/>
      <c r="E471" s="14"/>
      <c r="F471" s="14"/>
      <c r="G471" s="14"/>
      <c r="H471" s="85"/>
      <c r="I471" s="14"/>
      <c r="J471" s="14"/>
      <c r="K471" s="14"/>
      <c r="L471" s="14"/>
      <c r="M471" s="14"/>
      <c r="N471" s="14"/>
      <c r="O471" s="14"/>
      <c r="P471" s="14"/>
      <c r="Q471" s="14"/>
      <c r="R471" s="15"/>
      <c r="S471" s="14"/>
      <c r="T471" s="14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</row>
    <row r="472" spans="1:32" x14ac:dyDescent="0.3">
      <c r="A472" s="14"/>
      <c r="B472" s="85"/>
      <c r="C472" s="14"/>
      <c r="D472" s="14"/>
      <c r="E472" s="14"/>
      <c r="F472" s="14"/>
      <c r="G472" s="14"/>
      <c r="H472" s="85"/>
      <c r="I472" s="14"/>
      <c r="J472" s="14"/>
      <c r="K472" s="14"/>
      <c r="L472" s="14"/>
      <c r="M472" s="14"/>
      <c r="N472" s="14"/>
      <c r="O472" s="14"/>
      <c r="P472" s="14"/>
      <c r="Q472" s="14"/>
      <c r="R472" s="15"/>
      <c r="S472" s="14"/>
      <c r="T472" s="14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</row>
    <row r="473" spans="1:32" x14ac:dyDescent="0.3">
      <c r="A473" s="14"/>
      <c r="B473" s="85"/>
      <c r="C473" s="14"/>
      <c r="D473" s="14"/>
      <c r="E473" s="14"/>
      <c r="F473" s="14"/>
      <c r="G473" s="14"/>
      <c r="H473" s="85"/>
      <c r="I473" s="14"/>
      <c r="J473" s="14"/>
      <c r="K473" s="14"/>
      <c r="L473" s="14"/>
      <c r="M473" s="14"/>
      <c r="N473" s="14"/>
      <c r="O473" s="14"/>
      <c r="P473" s="14"/>
      <c r="Q473" s="14"/>
      <c r="R473" s="15"/>
      <c r="S473" s="14"/>
      <c r="T473" s="14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</row>
    <row r="474" spans="1:32" x14ac:dyDescent="0.3">
      <c r="A474" s="14"/>
      <c r="B474" s="85"/>
      <c r="C474" s="14"/>
      <c r="D474" s="14"/>
      <c r="E474" s="14"/>
      <c r="F474" s="14"/>
      <c r="G474" s="14"/>
      <c r="H474" s="85"/>
      <c r="I474" s="14"/>
      <c r="J474" s="14"/>
      <c r="K474" s="14"/>
      <c r="L474" s="14"/>
      <c r="M474" s="14"/>
      <c r="N474" s="14"/>
      <c r="O474" s="14"/>
      <c r="P474" s="14"/>
      <c r="Q474" s="14"/>
      <c r="R474" s="15"/>
      <c r="S474" s="14"/>
      <c r="T474" s="14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</row>
    <row r="475" spans="1:32" x14ac:dyDescent="0.3">
      <c r="A475" s="14"/>
      <c r="B475" s="85"/>
      <c r="C475" s="14"/>
      <c r="D475" s="14"/>
      <c r="E475" s="14"/>
      <c r="F475" s="14"/>
      <c r="G475" s="14"/>
      <c r="H475" s="85"/>
      <c r="I475" s="14"/>
      <c r="J475" s="14"/>
      <c r="K475" s="14"/>
      <c r="L475" s="14"/>
      <c r="M475" s="14"/>
      <c r="N475" s="14"/>
      <c r="O475" s="14"/>
      <c r="P475" s="14"/>
      <c r="Q475" s="14"/>
      <c r="R475" s="15"/>
      <c r="S475" s="14"/>
      <c r="T475" s="14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</row>
    <row r="476" spans="1:32" x14ac:dyDescent="0.3">
      <c r="A476" s="14"/>
      <c r="B476" s="85"/>
      <c r="C476" s="14"/>
      <c r="D476" s="14"/>
      <c r="E476" s="14"/>
      <c r="F476" s="14"/>
      <c r="G476" s="14"/>
      <c r="H476" s="85"/>
      <c r="I476" s="14"/>
      <c r="J476" s="14"/>
      <c r="K476" s="14"/>
      <c r="L476" s="14"/>
      <c r="M476" s="14"/>
      <c r="N476" s="14"/>
      <c r="O476" s="14"/>
      <c r="P476" s="14"/>
      <c r="Q476" s="14"/>
      <c r="R476" s="15"/>
      <c r="S476" s="14"/>
      <c r="T476" s="14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</row>
    <row r="477" spans="1:32" x14ac:dyDescent="0.3">
      <c r="A477" s="14"/>
      <c r="B477" s="85"/>
      <c r="C477" s="14"/>
      <c r="D477" s="14"/>
      <c r="E477" s="14"/>
      <c r="F477" s="14"/>
      <c r="G477" s="14"/>
      <c r="H477" s="85"/>
      <c r="I477" s="14"/>
      <c r="J477" s="14"/>
      <c r="K477" s="14"/>
      <c r="L477" s="14"/>
      <c r="M477" s="14"/>
      <c r="N477" s="14"/>
      <c r="O477" s="14"/>
      <c r="P477" s="14"/>
      <c r="Q477" s="14"/>
      <c r="R477" s="15"/>
      <c r="S477" s="14"/>
      <c r="T477" s="14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</row>
    <row r="478" spans="1:32" x14ac:dyDescent="0.3">
      <c r="A478" s="14"/>
      <c r="B478" s="87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5"/>
      <c r="S478" s="14"/>
      <c r="T478" s="14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</row>
    <row r="479" spans="1:32" x14ac:dyDescent="0.3">
      <c r="A479" s="14"/>
      <c r="B479" s="87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5"/>
      <c r="S479" s="14"/>
      <c r="T479" s="14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</row>
    <row r="480" spans="1:32" x14ac:dyDescent="0.3">
      <c r="A480" s="14"/>
      <c r="B480" s="87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5"/>
      <c r="S480" s="14"/>
      <c r="T480" s="14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</row>
    <row r="481" spans="1:32" x14ac:dyDescent="0.3">
      <c r="A481" s="14"/>
      <c r="B481" s="87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5"/>
      <c r="S481" s="14"/>
      <c r="T481" s="14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</row>
    <row r="482" spans="1:32" x14ac:dyDescent="0.3">
      <c r="A482" s="14"/>
      <c r="B482" s="87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5"/>
      <c r="S482" s="14"/>
      <c r="T482" s="14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</row>
    <row r="483" spans="1:32" x14ac:dyDescent="0.3">
      <c r="A483" s="14"/>
      <c r="B483" s="87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5"/>
      <c r="S483" s="14"/>
      <c r="T483" s="14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</row>
    <row r="484" spans="1:32" x14ac:dyDescent="0.3">
      <c r="A484" s="14"/>
      <c r="B484" s="87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5"/>
      <c r="S484" s="14"/>
      <c r="T484" s="14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</row>
    <row r="485" spans="1:32" x14ac:dyDescent="0.3">
      <c r="A485" s="14"/>
      <c r="B485" s="87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5"/>
      <c r="S485" s="14"/>
      <c r="T485" s="14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</row>
    <row r="486" spans="1:32" x14ac:dyDescent="0.3">
      <c r="A486" s="14"/>
      <c r="B486" s="87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5"/>
      <c r="S486" s="14"/>
      <c r="T486" s="14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</row>
    <row r="487" spans="1:32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5"/>
      <c r="S487" s="14"/>
      <c r="T487" s="14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</row>
    <row r="488" spans="1:32" x14ac:dyDescent="0.3">
      <c r="A488" s="14"/>
      <c r="B488" s="87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5"/>
      <c r="S488" s="14"/>
      <c r="T488" s="14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</row>
    <row r="489" spans="1:32" x14ac:dyDescent="0.3">
      <c r="A489" s="14"/>
      <c r="B489" s="87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5"/>
      <c r="S489" s="14"/>
      <c r="T489" s="14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</row>
    <row r="490" spans="1:32" x14ac:dyDescent="0.3">
      <c r="A490" s="14"/>
      <c r="B490" s="87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5"/>
      <c r="S490" s="14"/>
      <c r="T490" s="14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</row>
    <row r="491" spans="1:32" x14ac:dyDescent="0.3">
      <c r="A491" s="14"/>
      <c r="B491" s="87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5"/>
      <c r="S491" s="14"/>
      <c r="T491" s="14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</row>
    <row r="492" spans="1:32" x14ac:dyDescent="0.3">
      <c r="A492" s="14"/>
      <c r="B492" s="87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5"/>
      <c r="S492" s="14"/>
      <c r="T492" s="14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</row>
    <row r="493" spans="1:32" x14ac:dyDescent="0.3">
      <c r="A493" s="14"/>
      <c r="B493" s="87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5"/>
      <c r="S493" s="14"/>
      <c r="T493" s="14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</row>
    <row r="494" spans="1:32" x14ac:dyDescent="0.3">
      <c r="A494" s="14"/>
      <c r="B494" s="87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5"/>
      <c r="S494" s="14"/>
      <c r="T494" s="14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</row>
    <row r="495" spans="1:32" x14ac:dyDescent="0.3">
      <c r="A495" s="14"/>
      <c r="B495" s="87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82"/>
      <c r="S495" s="14"/>
      <c r="T495" s="14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</row>
    <row r="496" spans="1:32" x14ac:dyDescent="0.3">
      <c r="A496" s="14"/>
      <c r="B496" s="87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5"/>
      <c r="S496" s="14"/>
      <c r="T496" s="14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</row>
    <row r="497" spans="1:32" x14ac:dyDescent="0.3">
      <c r="A497" s="14"/>
      <c r="B497" s="87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82"/>
      <c r="S497" s="14"/>
      <c r="T497" s="14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</row>
    <row r="498" spans="1:32" x14ac:dyDescent="0.3">
      <c r="A498" s="14"/>
      <c r="B498" s="93"/>
      <c r="C498" s="14"/>
      <c r="D498" s="91"/>
      <c r="E498" s="91"/>
      <c r="F498" s="91"/>
      <c r="G498" s="14"/>
      <c r="H498" s="14"/>
      <c r="I498" s="14"/>
      <c r="J498" s="91"/>
      <c r="K498" s="14"/>
      <c r="L498" s="14"/>
      <c r="M498" s="14"/>
      <c r="N498" s="14"/>
      <c r="O498" s="14"/>
      <c r="P498" s="91"/>
      <c r="Q498" s="14"/>
      <c r="R498" s="82"/>
      <c r="S498" s="91"/>
      <c r="T498" s="91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</row>
    <row r="499" spans="1:32" x14ac:dyDescent="0.3">
      <c r="A499" s="14"/>
      <c r="B499" s="93"/>
      <c r="C499" s="14"/>
      <c r="D499" s="91"/>
      <c r="E499" s="91"/>
      <c r="F499" s="91"/>
      <c r="G499" s="14"/>
      <c r="H499" s="14"/>
      <c r="I499" s="14"/>
      <c r="J499" s="91"/>
      <c r="K499" s="14"/>
      <c r="L499" s="14"/>
      <c r="M499" s="14"/>
      <c r="N499" s="14"/>
      <c r="O499" s="14"/>
      <c r="P499" s="91"/>
      <c r="Q499" s="14"/>
      <c r="R499" s="15"/>
      <c r="S499" s="91"/>
      <c r="T499" s="91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</row>
    <row r="500" spans="1:32" x14ac:dyDescent="0.3">
      <c r="A500" s="14"/>
      <c r="B500" s="94"/>
      <c r="C500" s="14"/>
      <c r="D500" s="91"/>
      <c r="E500" s="91"/>
      <c r="F500" s="91"/>
      <c r="G500" s="14"/>
      <c r="H500" s="14"/>
      <c r="I500" s="14"/>
      <c r="J500" s="91"/>
      <c r="K500" s="14"/>
      <c r="L500" s="14"/>
      <c r="M500" s="14"/>
      <c r="N500" s="14"/>
      <c r="O500" s="14"/>
      <c r="P500" s="91"/>
      <c r="Q500" s="14"/>
      <c r="R500" s="82"/>
      <c r="S500" s="91"/>
      <c r="T500" s="91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</row>
    <row r="501" spans="1:32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5"/>
      <c r="S501" s="14"/>
      <c r="T501" s="14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</row>
    <row r="502" spans="1:32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5"/>
      <c r="S502" s="14"/>
      <c r="T502" s="14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</row>
    <row r="503" spans="1:32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5"/>
      <c r="S503" s="14"/>
      <c r="T503" s="14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</row>
    <row r="504" spans="1:32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5"/>
      <c r="S504" s="14"/>
      <c r="T504" s="14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</row>
    <row r="505" spans="1:32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5"/>
      <c r="S505" s="14"/>
      <c r="T505" s="14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</row>
    <row r="506" spans="1:32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5"/>
      <c r="S506" s="14"/>
      <c r="T506" s="14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</row>
    <row r="507" spans="1:32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5"/>
      <c r="S507" s="14"/>
      <c r="T507" s="14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</row>
    <row r="508" spans="1:32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5"/>
      <c r="S508" s="14"/>
      <c r="T508" s="14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</row>
    <row r="509" spans="1:32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5"/>
      <c r="S509" s="14"/>
      <c r="T509" s="14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</row>
    <row r="510" spans="1:32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5"/>
      <c r="S510" s="14"/>
      <c r="T510" s="14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</row>
    <row r="511" spans="1:32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5"/>
      <c r="S511" s="14"/>
      <c r="T511" s="14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</row>
    <row r="512" spans="1:32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5"/>
      <c r="S512" s="14"/>
      <c r="T512" s="14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</row>
    <row r="513" spans="1:32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5"/>
      <c r="S513" s="14"/>
      <c r="T513" s="14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</row>
    <row r="514" spans="1:32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5"/>
      <c r="S514" s="14"/>
      <c r="T514" s="14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</row>
    <row r="515" spans="1:32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5"/>
      <c r="S515" s="14"/>
      <c r="T515" s="14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</row>
    <row r="516" spans="1:32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5"/>
      <c r="S516" s="14"/>
      <c r="T516" s="1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</row>
    <row r="517" spans="1:32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5"/>
      <c r="S517" s="14"/>
      <c r="T517" s="14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</row>
    <row r="518" spans="1:32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5"/>
      <c r="S518" s="14"/>
      <c r="T518" s="14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</row>
    <row r="519" spans="1:32" x14ac:dyDescent="0.3">
      <c r="A519" s="14"/>
      <c r="B519" s="95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5"/>
      <c r="S519" s="14"/>
      <c r="T519" s="14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</row>
    <row r="520" spans="1:32" x14ac:dyDescent="0.3">
      <c r="A520" s="14"/>
      <c r="B520" s="95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5"/>
      <c r="S520" s="14"/>
      <c r="T520" s="14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</row>
    <row r="521" spans="1:32" x14ac:dyDescent="0.3">
      <c r="A521" s="14"/>
      <c r="B521" s="95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5"/>
      <c r="S521" s="14"/>
      <c r="T521" s="14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</row>
    <row r="522" spans="1:32" x14ac:dyDescent="0.3">
      <c r="A522" s="14"/>
      <c r="B522" s="95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5"/>
      <c r="S522" s="14"/>
      <c r="T522" s="14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</row>
    <row r="523" spans="1:32" x14ac:dyDescent="0.3">
      <c r="A523" s="14"/>
      <c r="B523" s="95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5"/>
      <c r="S523" s="14"/>
      <c r="T523" s="14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</row>
    <row r="524" spans="1:32" x14ac:dyDescent="0.3">
      <c r="A524" s="14"/>
      <c r="B524" s="95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5"/>
      <c r="S524" s="14"/>
      <c r="T524" s="14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</row>
    <row r="525" spans="1:32" x14ac:dyDescent="0.3">
      <c r="A525" s="14"/>
      <c r="B525" s="95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5"/>
      <c r="S525" s="14"/>
      <c r="T525" s="14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</row>
    <row r="526" spans="1:32" x14ac:dyDescent="0.3">
      <c r="A526" s="14"/>
      <c r="B526" s="95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5"/>
      <c r="S526" s="14"/>
      <c r="T526" s="14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</row>
    <row r="527" spans="1:32" x14ac:dyDescent="0.3">
      <c r="A527" s="14"/>
      <c r="B527" s="95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5"/>
      <c r="S527" s="14"/>
      <c r="T527" s="14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</row>
    <row r="528" spans="1:32" x14ac:dyDescent="0.3">
      <c r="A528" s="14"/>
      <c r="B528" s="16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5"/>
      <c r="S528" s="14"/>
      <c r="T528" s="14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</row>
    <row r="529" spans="1:32" x14ac:dyDescent="0.3">
      <c r="A529" s="14"/>
      <c r="B529" s="16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5"/>
      <c r="S529" s="14"/>
      <c r="T529" s="14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</row>
    <row r="530" spans="1:32" x14ac:dyDescent="0.3">
      <c r="A530" s="14"/>
      <c r="B530" s="16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5"/>
      <c r="S530" s="14"/>
      <c r="T530" s="14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</row>
    <row r="531" spans="1:32" x14ac:dyDescent="0.3">
      <c r="A531" s="14"/>
      <c r="B531" s="16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5"/>
      <c r="S531" s="14"/>
      <c r="T531" s="14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</row>
    <row r="532" spans="1:32" x14ac:dyDescent="0.3">
      <c r="A532" s="14"/>
      <c r="B532" s="16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5"/>
      <c r="S532" s="14"/>
      <c r="T532" s="14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</row>
    <row r="533" spans="1:32" x14ac:dyDescent="0.3">
      <c r="A533" s="14"/>
      <c r="B533" s="16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5"/>
      <c r="S533" s="14"/>
      <c r="T533" s="14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</row>
    <row r="534" spans="1:32" x14ac:dyDescent="0.3">
      <c r="A534" s="14"/>
      <c r="B534" s="87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82"/>
      <c r="S534" s="14"/>
      <c r="T534" s="14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</row>
    <row r="535" spans="1:32" x14ac:dyDescent="0.3">
      <c r="A535" s="14"/>
      <c r="B535" s="87"/>
      <c r="C535" s="14"/>
      <c r="D535" s="14"/>
      <c r="E535" s="14"/>
      <c r="F535" s="14"/>
      <c r="G535" s="14"/>
      <c r="H535" s="88"/>
      <c r="I535" s="14"/>
      <c r="J535" s="14"/>
      <c r="K535" s="14"/>
      <c r="L535" s="14"/>
      <c r="M535" s="14"/>
      <c r="N535" s="14"/>
      <c r="O535" s="14"/>
      <c r="P535" s="14"/>
      <c r="Q535" s="14"/>
      <c r="R535" s="15"/>
      <c r="S535" s="14"/>
      <c r="T535" s="14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</row>
    <row r="536" spans="1:32" x14ac:dyDescent="0.3">
      <c r="A536" s="14"/>
      <c r="B536" s="89"/>
      <c r="C536" s="14"/>
      <c r="D536" s="14"/>
      <c r="E536" s="14"/>
      <c r="F536" s="14"/>
      <c r="G536" s="14"/>
      <c r="H536" s="90"/>
      <c r="I536" s="14"/>
      <c r="J536" s="14"/>
      <c r="K536" s="14"/>
      <c r="L536" s="14"/>
      <c r="M536" s="14"/>
      <c r="N536" s="14"/>
      <c r="O536" s="14"/>
      <c r="P536" s="14"/>
      <c r="Q536" s="14"/>
      <c r="R536" s="82"/>
      <c r="S536" s="14"/>
      <c r="T536" s="14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</row>
    <row r="537" spans="1:32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5"/>
      <c r="S537" s="14"/>
      <c r="T537" s="14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</row>
    <row r="538" spans="1:32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5"/>
      <c r="S538" s="14"/>
      <c r="T538" s="14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</row>
    <row r="539" spans="1:32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82"/>
      <c r="S539" s="14"/>
      <c r="T539" s="14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</row>
    <row r="540" spans="1:32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5"/>
      <c r="S540" s="14"/>
      <c r="T540" s="14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</row>
    <row r="541" spans="1:32" x14ac:dyDescent="0.3">
      <c r="A541" s="14"/>
      <c r="B541" s="85"/>
      <c r="C541" s="14"/>
      <c r="D541" s="14"/>
      <c r="E541" s="14"/>
      <c r="F541" s="14"/>
      <c r="G541" s="14"/>
      <c r="H541" s="85"/>
      <c r="I541" s="14"/>
      <c r="J541" s="14"/>
      <c r="K541" s="14"/>
      <c r="L541" s="14"/>
      <c r="M541" s="14"/>
      <c r="N541" s="14"/>
      <c r="O541" s="14"/>
      <c r="P541" s="14"/>
      <c r="Q541" s="22"/>
      <c r="R541" s="96"/>
      <c r="S541" s="14"/>
      <c r="T541" s="14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</row>
    <row r="542" spans="1:32" x14ac:dyDescent="0.3">
      <c r="A542" s="14"/>
      <c r="B542" s="85"/>
      <c r="C542" s="14"/>
      <c r="D542" s="14"/>
      <c r="E542" s="14"/>
      <c r="F542" s="14"/>
      <c r="G542" s="14"/>
      <c r="H542" s="85"/>
      <c r="I542" s="14"/>
      <c r="J542" s="14"/>
      <c r="K542" s="14"/>
      <c r="L542" s="14"/>
      <c r="M542" s="14"/>
      <c r="N542" s="14"/>
      <c r="O542" s="14"/>
      <c r="P542" s="14"/>
      <c r="Q542" s="22"/>
      <c r="R542" s="96"/>
      <c r="S542" s="14"/>
      <c r="T542" s="14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</row>
    <row r="543" spans="1:32" x14ac:dyDescent="0.3">
      <c r="A543" s="14"/>
      <c r="B543" s="85"/>
      <c r="C543" s="14"/>
      <c r="D543" s="14"/>
      <c r="E543" s="14"/>
      <c r="F543" s="14"/>
      <c r="G543" s="14"/>
      <c r="H543" s="85"/>
      <c r="I543" s="14"/>
      <c r="J543" s="14"/>
      <c r="K543" s="14"/>
      <c r="L543" s="14"/>
      <c r="M543" s="14"/>
      <c r="N543" s="14"/>
      <c r="O543" s="14"/>
      <c r="P543" s="14"/>
      <c r="Q543" s="22"/>
      <c r="R543" s="96"/>
      <c r="S543" s="14"/>
      <c r="T543" s="14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</row>
    <row r="544" spans="1:32" x14ac:dyDescent="0.3">
      <c r="A544" s="14"/>
      <c r="B544" s="85"/>
      <c r="C544" s="14"/>
      <c r="D544" s="14"/>
      <c r="E544" s="14"/>
      <c r="F544" s="14"/>
      <c r="G544" s="14"/>
      <c r="H544" s="85"/>
      <c r="I544" s="14"/>
      <c r="J544" s="14"/>
      <c r="K544" s="14"/>
      <c r="L544" s="14"/>
      <c r="M544" s="14"/>
      <c r="N544" s="14"/>
      <c r="O544" s="14"/>
      <c r="P544" s="14"/>
      <c r="Q544" s="22"/>
      <c r="R544" s="96"/>
      <c r="S544" s="14"/>
      <c r="T544" s="14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</row>
    <row r="545" spans="1:32" x14ac:dyDescent="0.3">
      <c r="A545" s="14"/>
      <c r="B545" s="85"/>
      <c r="C545" s="14"/>
      <c r="D545" s="14"/>
      <c r="E545" s="14"/>
      <c r="F545" s="14"/>
      <c r="G545" s="14"/>
      <c r="H545" s="85"/>
      <c r="I545" s="14"/>
      <c r="J545" s="14"/>
      <c r="K545" s="14"/>
      <c r="L545" s="14"/>
      <c r="M545" s="14"/>
      <c r="N545" s="14"/>
      <c r="O545" s="14"/>
      <c r="P545" s="14"/>
      <c r="Q545" s="22"/>
      <c r="R545" s="96"/>
      <c r="S545" s="14"/>
      <c r="T545" s="14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</row>
    <row r="546" spans="1:32" x14ac:dyDescent="0.3">
      <c r="A546" s="14"/>
      <c r="B546" s="85"/>
      <c r="C546" s="14"/>
      <c r="D546" s="14"/>
      <c r="E546" s="14"/>
      <c r="F546" s="14"/>
      <c r="G546" s="14"/>
      <c r="H546" s="85"/>
      <c r="I546" s="14"/>
      <c r="J546" s="14"/>
      <c r="K546" s="14"/>
      <c r="L546" s="14"/>
      <c r="M546" s="14"/>
      <c r="N546" s="14"/>
      <c r="O546" s="14"/>
      <c r="P546" s="14"/>
      <c r="Q546" s="22"/>
      <c r="R546" s="96"/>
      <c r="S546" s="14"/>
      <c r="T546" s="14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</row>
    <row r="547" spans="1:32" x14ac:dyDescent="0.3">
      <c r="A547" s="14"/>
      <c r="B547" s="85"/>
      <c r="C547" s="14"/>
      <c r="D547" s="14"/>
      <c r="E547" s="14"/>
      <c r="F547" s="14"/>
      <c r="G547" s="14"/>
      <c r="H547" s="85"/>
      <c r="I547" s="14"/>
      <c r="J547" s="14"/>
      <c r="K547" s="14"/>
      <c r="L547" s="14"/>
      <c r="M547" s="14"/>
      <c r="N547" s="14"/>
      <c r="O547" s="14"/>
      <c r="P547" s="14"/>
      <c r="Q547" s="22"/>
      <c r="R547" s="96"/>
      <c r="S547" s="14"/>
      <c r="T547" s="14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</row>
    <row r="548" spans="1:32" x14ac:dyDescent="0.3">
      <c r="A548" s="14"/>
      <c r="B548" s="85"/>
      <c r="C548" s="14"/>
      <c r="D548" s="14"/>
      <c r="E548" s="14"/>
      <c r="F548" s="14"/>
      <c r="G548" s="14"/>
      <c r="H548" s="85"/>
      <c r="I548" s="14"/>
      <c r="J548" s="14"/>
      <c r="K548" s="14"/>
      <c r="L548" s="14"/>
      <c r="M548" s="14"/>
      <c r="N548" s="14"/>
      <c r="O548" s="14"/>
      <c r="P548" s="14"/>
      <c r="Q548" s="22"/>
      <c r="R548" s="96"/>
      <c r="S548" s="14"/>
      <c r="T548" s="14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</row>
    <row r="549" spans="1:32" x14ac:dyDescent="0.3">
      <c r="A549" s="14"/>
      <c r="B549" s="85"/>
      <c r="C549" s="14"/>
      <c r="D549" s="14"/>
      <c r="E549" s="14"/>
      <c r="F549" s="14"/>
      <c r="G549" s="14"/>
      <c r="H549" s="85"/>
      <c r="I549" s="14"/>
      <c r="J549" s="14"/>
      <c r="K549" s="14"/>
      <c r="L549" s="14"/>
      <c r="M549" s="14"/>
      <c r="N549" s="14"/>
      <c r="O549" s="14"/>
      <c r="P549" s="14"/>
      <c r="Q549" s="22"/>
      <c r="R549" s="96"/>
      <c r="S549" s="14"/>
      <c r="T549" s="14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</row>
    <row r="550" spans="1:32" x14ac:dyDescent="0.3">
      <c r="A550" s="14"/>
      <c r="B550" s="85"/>
      <c r="C550" s="14"/>
      <c r="D550" s="14"/>
      <c r="E550" s="14"/>
      <c r="F550" s="14"/>
      <c r="G550" s="14"/>
      <c r="H550" s="85"/>
      <c r="I550" s="14"/>
      <c r="J550" s="14"/>
      <c r="K550" s="14"/>
      <c r="L550" s="14"/>
      <c r="M550" s="14"/>
      <c r="N550" s="14"/>
      <c r="O550" s="14"/>
      <c r="P550" s="14"/>
      <c r="Q550" s="22"/>
      <c r="R550" s="96"/>
      <c r="S550" s="14"/>
      <c r="T550" s="14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</row>
    <row r="551" spans="1:32" x14ac:dyDescent="0.3">
      <c r="A551" s="14"/>
      <c r="B551" s="85"/>
      <c r="C551" s="14"/>
      <c r="D551" s="14"/>
      <c r="E551" s="14"/>
      <c r="F551" s="14"/>
      <c r="G551" s="14"/>
      <c r="H551" s="85"/>
      <c r="I551" s="14"/>
      <c r="J551" s="14"/>
      <c r="K551" s="14"/>
      <c r="L551" s="14"/>
      <c r="M551" s="14"/>
      <c r="N551" s="14"/>
      <c r="O551" s="14"/>
      <c r="P551" s="14"/>
      <c r="Q551" s="22"/>
      <c r="R551" s="96"/>
      <c r="S551" s="14"/>
      <c r="T551" s="14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</row>
    <row r="552" spans="1:32" x14ac:dyDescent="0.3">
      <c r="A552" s="14"/>
      <c r="B552" s="85"/>
      <c r="C552" s="14"/>
      <c r="D552" s="14"/>
      <c r="E552" s="14"/>
      <c r="F552" s="14"/>
      <c r="G552" s="14"/>
      <c r="H552" s="85"/>
      <c r="I552" s="14"/>
      <c r="J552" s="14"/>
      <c r="K552" s="14"/>
      <c r="L552" s="14"/>
      <c r="M552" s="14"/>
      <c r="N552" s="14"/>
      <c r="O552" s="14"/>
      <c r="P552" s="14"/>
      <c r="Q552" s="22"/>
      <c r="R552" s="96"/>
      <c r="S552" s="14"/>
      <c r="T552" s="14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</row>
    <row r="553" spans="1:32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5"/>
      <c r="S553" s="14"/>
      <c r="T553" s="14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</row>
    <row r="554" spans="1:32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5"/>
      <c r="S554" s="14"/>
      <c r="T554" s="14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</row>
    <row r="555" spans="1:32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5"/>
      <c r="S555" s="14"/>
      <c r="T555" s="14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</row>
    <row r="556" spans="1:32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5"/>
      <c r="S556" s="14"/>
      <c r="T556" s="14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</row>
    <row r="557" spans="1:32" x14ac:dyDescent="0.3">
      <c r="A557" s="14"/>
      <c r="B557" s="87"/>
      <c r="C557" s="14"/>
      <c r="D557" s="14"/>
      <c r="E557" s="14"/>
      <c r="F557" s="14"/>
      <c r="G557" s="14"/>
      <c r="H557" s="88"/>
      <c r="I557" s="14"/>
      <c r="J557" s="14"/>
      <c r="K557" s="14"/>
      <c r="L557" s="14"/>
      <c r="M557" s="14"/>
      <c r="N557" s="14"/>
      <c r="O557" s="14"/>
      <c r="P557" s="14"/>
      <c r="Q557" s="14"/>
      <c r="R557" s="15"/>
      <c r="S557" s="14"/>
      <c r="T557" s="14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</row>
    <row r="558" spans="1:32" x14ac:dyDescent="0.3">
      <c r="A558" s="14"/>
      <c r="B558" s="87"/>
      <c r="C558" s="14"/>
      <c r="D558" s="14"/>
      <c r="E558" s="14"/>
      <c r="F558" s="14"/>
      <c r="G558" s="14"/>
      <c r="H558" s="88"/>
      <c r="I558" s="14"/>
      <c r="J558" s="14"/>
      <c r="K558" s="14"/>
      <c r="L558" s="14"/>
      <c r="M558" s="14"/>
      <c r="N558" s="14"/>
      <c r="O558" s="14"/>
      <c r="P558" s="14"/>
      <c r="Q558" s="14"/>
      <c r="R558" s="15"/>
      <c r="S558" s="14"/>
      <c r="T558" s="14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</row>
    <row r="559" spans="1:32" x14ac:dyDescent="0.3">
      <c r="A559" s="14"/>
      <c r="B559" s="87"/>
      <c r="C559" s="14"/>
      <c r="D559" s="14"/>
      <c r="E559" s="14"/>
      <c r="F559" s="14"/>
      <c r="G559" s="14"/>
      <c r="H559" s="88"/>
      <c r="I559" s="14"/>
      <c r="J559" s="14"/>
      <c r="K559" s="14"/>
      <c r="L559" s="14"/>
      <c r="M559" s="14"/>
      <c r="N559" s="14"/>
      <c r="O559" s="14"/>
      <c r="P559" s="14"/>
      <c r="Q559" s="14"/>
      <c r="R559" s="15"/>
      <c r="S559" s="14"/>
      <c r="T559" s="14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</row>
    <row r="560" spans="1:32" x14ac:dyDescent="0.3">
      <c r="A560" s="14"/>
      <c r="B560" s="87"/>
      <c r="C560" s="14"/>
      <c r="D560" s="14"/>
      <c r="E560" s="14"/>
      <c r="F560" s="14"/>
      <c r="G560" s="14"/>
      <c r="H560" s="88"/>
      <c r="I560" s="14"/>
      <c r="J560" s="14"/>
      <c r="K560" s="14"/>
      <c r="L560" s="14"/>
      <c r="M560" s="14"/>
      <c r="N560" s="14"/>
      <c r="O560" s="14"/>
      <c r="P560" s="14"/>
      <c r="Q560" s="14"/>
      <c r="R560" s="15"/>
      <c r="S560" s="14"/>
      <c r="T560" s="14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</row>
    <row r="561" spans="1:32" x14ac:dyDescent="0.3">
      <c r="A561" s="14"/>
      <c r="B561" s="87"/>
      <c r="C561" s="14"/>
      <c r="D561" s="14"/>
      <c r="E561" s="14"/>
      <c r="F561" s="14"/>
      <c r="G561" s="14"/>
      <c r="H561" s="88"/>
      <c r="I561" s="14"/>
      <c r="J561" s="14"/>
      <c r="K561" s="14"/>
      <c r="L561" s="14"/>
      <c r="M561" s="14"/>
      <c r="N561" s="14"/>
      <c r="O561" s="14"/>
      <c r="P561" s="14"/>
      <c r="Q561" s="14"/>
      <c r="R561" s="15"/>
      <c r="S561" s="14"/>
      <c r="T561" s="14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</row>
    <row r="562" spans="1:32" x14ac:dyDescent="0.3">
      <c r="A562" s="14"/>
      <c r="B562" s="87"/>
      <c r="C562" s="14"/>
      <c r="D562" s="14"/>
      <c r="E562" s="14"/>
      <c r="F562" s="14"/>
      <c r="G562" s="14"/>
      <c r="H562" s="88"/>
      <c r="I562" s="14"/>
      <c r="J562" s="14"/>
      <c r="K562" s="14"/>
      <c r="L562" s="14"/>
      <c r="M562" s="14"/>
      <c r="N562" s="14"/>
      <c r="O562" s="14"/>
      <c r="P562" s="14"/>
      <c r="Q562" s="14"/>
      <c r="R562" s="15"/>
      <c r="S562" s="14"/>
      <c r="T562" s="14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</row>
    <row r="563" spans="1:32" x14ac:dyDescent="0.3">
      <c r="A563" s="14"/>
      <c r="B563" s="97"/>
      <c r="C563" s="98"/>
      <c r="D563" s="14"/>
      <c r="E563" s="14"/>
      <c r="F563" s="14"/>
      <c r="G563" s="99"/>
      <c r="H563" s="80"/>
      <c r="I563" s="14"/>
      <c r="J563" s="80"/>
      <c r="K563" s="14"/>
      <c r="L563" s="14"/>
      <c r="M563" s="14"/>
      <c r="N563" s="14"/>
      <c r="O563" s="14"/>
      <c r="P563" s="14"/>
      <c r="Q563" s="14"/>
      <c r="R563" s="15"/>
      <c r="S563" s="14"/>
      <c r="T563" s="14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</row>
    <row r="564" spans="1:32" x14ac:dyDescent="0.3">
      <c r="A564" s="14"/>
      <c r="B564" s="14"/>
      <c r="C564" s="14"/>
      <c r="D564" s="14"/>
      <c r="E564" s="14"/>
      <c r="F564" s="14"/>
      <c r="G564" s="14"/>
      <c r="H564" s="80"/>
      <c r="I564" s="14"/>
      <c r="J564" s="14"/>
      <c r="K564" s="14"/>
      <c r="L564" s="14"/>
      <c r="M564" s="14"/>
      <c r="N564" s="14"/>
      <c r="O564" s="14"/>
      <c r="P564" s="14"/>
      <c r="Q564" s="14"/>
      <c r="R564" s="15"/>
      <c r="S564" s="14"/>
      <c r="T564" s="14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</row>
    <row r="565" spans="1:32" x14ac:dyDescent="0.3">
      <c r="A565" s="14"/>
      <c r="B565" s="14"/>
      <c r="C565" s="14"/>
      <c r="D565" s="14"/>
      <c r="E565" s="14"/>
      <c r="F565" s="14"/>
      <c r="G565" s="14"/>
      <c r="H565" s="80"/>
      <c r="I565" s="14"/>
      <c r="J565" s="14"/>
      <c r="K565" s="14"/>
      <c r="L565" s="14"/>
      <c r="M565" s="14"/>
      <c r="N565" s="14"/>
      <c r="O565" s="14"/>
      <c r="P565" s="14"/>
      <c r="Q565" s="14"/>
      <c r="R565" s="15"/>
      <c r="S565" s="14"/>
      <c r="T565" s="14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</row>
    <row r="566" spans="1:32" x14ac:dyDescent="0.3">
      <c r="A566" s="14"/>
      <c r="B566" s="14"/>
      <c r="C566" s="14"/>
      <c r="D566" s="14"/>
      <c r="E566" s="14"/>
      <c r="F566" s="14"/>
      <c r="G566" s="14"/>
      <c r="H566" s="80"/>
      <c r="I566" s="14"/>
      <c r="J566" s="14"/>
      <c r="K566" s="14"/>
      <c r="L566" s="14"/>
      <c r="M566" s="14"/>
      <c r="N566" s="14"/>
      <c r="O566" s="14"/>
      <c r="P566" s="14"/>
      <c r="Q566" s="14"/>
      <c r="R566" s="15"/>
      <c r="S566" s="14"/>
      <c r="T566" s="14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</row>
    <row r="567" spans="1:32" x14ac:dyDescent="0.3">
      <c r="A567" s="14"/>
      <c r="B567" s="14"/>
      <c r="C567" s="14"/>
      <c r="D567" s="14"/>
      <c r="E567" s="14"/>
      <c r="F567" s="14"/>
      <c r="G567" s="14"/>
      <c r="H567" s="80"/>
      <c r="I567" s="14"/>
      <c r="J567" s="14"/>
      <c r="K567" s="14"/>
      <c r="L567" s="14"/>
      <c r="M567" s="14"/>
      <c r="N567" s="14"/>
      <c r="O567" s="14"/>
      <c r="P567" s="14"/>
      <c r="Q567" s="14"/>
      <c r="R567" s="15"/>
      <c r="S567" s="14"/>
      <c r="T567" s="14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</row>
    <row r="568" spans="1:32" x14ac:dyDescent="0.3">
      <c r="A568" s="14"/>
      <c r="B568" s="14"/>
      <c r="C568" s="14"/>
      <c r="D568" s="14"/>
      <c r="E568" s="14"/>
      <c r="F568" s="14"/>
      <c r="G568" s="14"/>
      <c r="H568" s="80"/>
      <c r="I568" s="14"/>
      <c r="J568" s="14"/>
      <c r="K568" s="14"/>
      <c r="L568" s="14"/>
      <c r="M568" s="14"/>
      <c r="N568" s="14"/>
      <c r="O568" s="14"/>
      <c r="P568" s="14"/>
      <c r="Q568" s="14"/>
      <c r="R568" s="15"/>
      <c r="S568" s="14"/>
      <c r="T568" s="14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1:32" x14ac:dyDescent="0.3">
      <c r="A569" s="14"/>
      <c r="B569" s="14"/>
      <c r="C569" s="14"/>
      <c r="D569" s="14"/>
      <c r="E569" s="14"/>
      <c r="F569" s="14"/>
      <c r="G569" s="14"/>
      <c r="H569" s="80"/>
      <c r="I569" s="14"/>
      <c r="J569" s="14"/>
      <c r="K569" s="14"/>
      <c r="L569" s="14"/>
      <c r="M569" s="14"/>
      <c r="N569" s="14"/>
      <c r="O569" s="14"/>
      <c r="P569" s="14"/>
      <c r="Q569" s="14"/>
      <c r="R569" s="15"/>
      <c r="S569" s="14"/>
      <c r="T569" s="14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</row>
    <row r="570" spans="1:32" x14ac:dyDescent="0.3">
      <c r="A570" s="14"/>
      <c r="B570" s="14"/>
      <c r="C570" s="14"/>
      <c r="D570" s="14"/>
      <c r="E570" s="14"/>
      <c r="F570" s="14"/>
      <c r="G570" s="14"/>
      <c r="H570" s="80"/>
      <c r="I570" s="14"/>
      <c r="J570" s="14"/>
      <c r="K570" s="14"/>
      <c r="L570" s="14"/>
      <c r="M570" s="14"/>
      <c r="N570" s="14"/>
      <c r="O570" s="14"/>
      <c r="P570" s="14"/>
      <c r="Q570" s="14"/>
      <c r="R570" s="15"/>
      <c r="S570" s="14"/>
      <c r="T570" s="14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</row>
    <row r="571" spans="1:32" x14ac:dyDescent="0.3">
      <c r="A571" s="14"/>
      <c r="B571" s="14"/>
      <c r="C571" s="14"/>
      <c r="D571" s="14"/>
      <c r="E571" s="14"/>
      <c r="F571" s="14"/>
      <c r="G571" s="14"/>
      <c r="H571" s="80"/>
      <c r="I571" s="14"/>
      <c r="J571" s="14"/>
      <c r="K571" s="14"/>
      <c r="L571" s="14"/>
      <c r="M571" s="14"/>
      <c r="N571" s="14"/>
      <c r="O571" s="14"/>
      <c r="P571" s="14"/>
      <c r="Q571" s="14"/>
      <c r="R571" s="15"/>
      <c r="S571" s="14"/>
      <c r="T571" s="14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</row>
    <row r="572" spans="1:32" x14ac:dyDescent="0.3">
      <c r="A572" s="14"/>
      <c r="B572" s="14"/>
      <c r="C572" s="14"/>
      <c r="D572" s="14"/>
      <c r="E572" s="14"/>
      <c r="F572" s="14"/>
      <c r="G572" s="14"/>
      <c r="H572" s="80"/>
      <c r="I572" s="14"/>
      <c r="J572" s="14"/>
      <c r="K572" s="14"/>
      <c r="L572" s="14"/>
      <c r="M572" s="14"/>
      <c r="N572" s="14"/>
      <c r="O572" s="14"/>
      <c r="P572" s="14"/>
      <c r="Q572" s="14"/>
      <c r="R572" s="15"/>
      <c r="S572" s="14"/>
      <c r="T572" s="14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</row>
    <row r="573" spans="1:32" x14ac:dyDescent="0.3">
      <c r="A573" s="14"/>
      <c r="B573" s="14"/>
      <c r="C573" s="14"/>
      <c r="D573" s="14"/>
      <c r="E573" s="14"/>
      <c r="F573" s="14"/>
      <c r="G573" s="14"/>
      <c r="H573" s="80"/>
      <c r="I573" s="14"/>
      <c r="J573" s="14"/>
      <c r="K573" s="14"/>
      <c r="L573" s="14"/>
      <c r="M573" s="14"/>
      <c r="N573" s="14"/>
      <c r="O573" s="14"/>
      <c r="P573" s="14"/>
      <c r="Q573" s="14"/>
      <c r="R573" s="15"/>
      <c r="S573" s="14"/>
      <c r="T573" s="14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</row>
    <row r="574" spans="1:32" x14ac:dyDescent="0.3">
      <c r="A574" s="14"/>
      <c r="B574" s="14"/>
      <c r="C574" s="14"/>
      <c r="D574" s="14"/>
      <c r="E574" s="14"/>
      <c r="F574" s="14"/>
      <c r="G574" s="14"/>
      <c r="H574" s="80"/>
      <c r="I574" s="14"/>
      <c r="J574" s="14"/>
      <c r="K574" s="14"/>
      <c r="L574" s="14"/>
      <c r="M574" s="14"/>
      <c r="N574" s="14"/>
      <c r="O574" s="14"/>
      <c r="P574" s="14"/>
      <c r="Q574" s="14"/>
      <c r="R574" s="15"/>
      <c r="S574" s="14"/>
      <c r="T574" s="14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</row>
    <row r="575" spans="1:32" x14ac:dyDescent="0.3">
      <c r="A575" s="14"/>
      <c r="B575" s="14"/>
      <c r="C575" s="14"/>
      <c r="D575" s="14"/>
      <c r="E575" s="14"/>
      <c r="F575" s="14"/>
      <c r="G575" s="14"/>
      <c r="H575" s="80"/>
      <c r="I575" s="14"/>
      <c r="J575" s="14"/>
      <c r="K575" s="14"/>
      <c r="L575" s="14"/>
      <c r="M575" s="14"/>
      <c r="N575" s="14"/>
      <c r="O575" s="14"/>
      <c r="P575" s="14"/>
      <c r="Q575" s="14"/>
      <c r="R575" s="15"/>
      <c r="S575" s="14"/>
      <c r="T575" s="14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</row>
    <row r="576" spans="1:32" x14ac:dyDescent="0.3">
      <c r="A576" s="14"/>
      <c r="B576" s="14"/>
      <c r="C576" s="14"/>
      <c r="D576" s="14"/>
      <c r="E576" s="14"/>
      <c r="F576" s="14"/>
      <c r="G576" s="14"/>
      <c r="H576" s="80"/>
      <c r="I576" s="14"/>
      <c r="J576" s="14"/>
      <c r="K576" s="14"/>
      <c r="L576" s="14"/>
      <c r="M576" s="14"/>
      <c r="N576" s="14"/>
      <c r="O576" s="14"/>
      <c r="P576" s="14"/>
      <c r="Q576" s="14"/>
      <c r="R576" s="15"/>
      <c r="S576" s="14"/>
      <c r="T576" s="14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</row>
    <row r="577" spans="1:32" x14ac:dyDescent="0.3">
      <c r="A577" s="14"/>
      <c r="B577" s="14"/>
      <c r="C577" s="14"/>
      <c r="D577" s="14"/>
      <c r="E577" s="14"/>
      <c r="F577" s="14"/>
      <c r="G577" s="14"/>
      <c r="H577" s="80"/>
      <c r="I577" s="14"/>
      <c r="J577" s="14"/>
      <c r="K577" s="14"/>
      <c r="L577" s="14"/>
      <c r="M577" s="14"/>
      <c r="N577" s="14"/>
      <c r="O577" s="14"/>
      <c r="P577" s="14"/>
      <c r="Q577" s="14"/>
      <c r="R577" s="15"/>
      <c r="S577" s="14"/>
      <c r="T577" s="14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</row>
    <row r="578" spans="1:32" x14ac:dyDescent="0.3">
      <c r="A578" s="14"/>
      <c r="B578" s="87"/>
      <c r="C578" s="14"/>
      <c r="D578" s="14"/>
      <c r="E578" s="14"/>
      <c r="F578" s="14"/>
      <c r="G578" s="14"/>
      <c r="H578" s="88"/>
      <c r="I578" s="14"/>
      <c r="J578" s="14"/>
      <c r="K578" s="14"/>
      <c r="L578" s="14"/>
      <c r="M578" s="14"/>
      <c r="N578" s="14"/>
      <c r="O578" s="14"/>
      <c r="P578" s="14"/>
      <c r="Q578" s="14"/>
      <c r="R578" s="15"/>
      <c r="S578" s="14"/>
      <c r="T578" s="14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</row>
    <row r="579" spans="1:32" x14ac:dyDescent="0.3">
      <c r="A579" s="14"/>
      <c r="B579" s="87"/>
      <c r="C579" s="14"/>
      <c r="D579" s="14"/>
      <c r="E579" s="14"/>
      <c r="F579" s="14"/>
      <c r="G579" s="14"/>
      <c r="H579" s="88"/>
      <c r="I579" s="14"/>
      <c r="J579" s="14"/>
      <c r="K579" s="14"/>
      <c r="L579" s="14"/>
      <c r="M579" s="14"/>
      <c r="N579" s="14"/>
      <c r="O579" s="14"/>
      <c r="P579" s="14"/>
      <c r="Q579" s="14"/>
      <c r="R579" s="82"/>
      <c r="S579" s="14"/>
      <c r="T579" s="14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</row>
    <row r="580" spans="1:32" x14ac:dyDescent="0.3">
      <c r="A580" s="14"/>
      <c r="B580" s="87"/>
      <c r="C580" s="14"/>
      <c r="D580" s="14"/>
      <c r="E580" s="14"/>
      <c r="F580" s="14"/>
      <c r="G580" s="14"/>
      <c r="H580" s="88"/>
      <c r="I580" s="14"/>
      <c r="J580" s="14"/>
      <c r="K580" s="14"/>
      <c r="L580" s="14"/>
      <c r="M580" s="14"/>
      <c r="N580" s="14"/>
      <c r="O580" s="14"/>
      <c r="P580" s="14"/>
      <c r="Q580" s="14"/>
      <c r="R580" s="15"/>
      <c r="S580" s="14"/>
      <c r="T580" s="14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</row>
    <row r="581" spans="1:32" x14ac:dyDescent="0.3">
      <c r="A581" s="14"/>
      <c r="B581" s="85"/>
      <c r="C581" s="85"/>
      <c r="D581" s="14"/>
      <c r="E581" s="14"/>
      <c r="F581" s="14"/>
      <c r="G581" s="14"/>
      <c r="H581" s="85"/>
      <c r="I581" s="14"/>
      <c r="J581" s="14"/>
      <c r="K581" s="14"/>
      <c r="L581" s="14"/>
      <c r="M581" s="14"/>
      <c r="N581" s="14"/>
      <c r="O581" s="14"/>
      <c r="P581" s="14"/>
      <c r="Q581" s="14"/>
      <c r="R581" s="15"/>
      <c r="S581" s="14"/>
      <c r="T581" s="14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</row>
    <row r="582" spans="1:32" x14ac:dyDescent="0.3">
      <c r="A582" s="14"/>
      <c r="B582" s="85"/>
      <c r="C582" s="85"/>
      <c r="D582" s="14"/>
      <c r="E582" s="14"/>
      <c r="F582" s="14"/>
      <c r="G582" s="14"/>
      <c r="H582" s="85"/>
      <c r="I582" s="14"/>
      <c r="J582" s="14"/>
      <c r="K582" s="14"/>
      <c r="L582" s="14"/>
      <c r="M582" s="14"/>
      <c r="N582" s="14"/>
      <c r="O582" s="14"/>
      <c r="P582" s="14"/>
      <c r="Q582" s="14"/>
      <c r="R582" s="15"/>
      <c r="S582" s="14"/>
      <c r="T582" s="14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</row>
    <row r="583" spans="1:32" x14ac:dyDescent="0.3">
      <c r="A583" s="14"/>
      <c r="B583" s="85"/>
      <c r="C583" s="85"/>
      <c r="D583" s="14"/>
      <c r="E583" s="14"/>
      <c r="F583" s="14"/>
      <c r="G583" s="14"/>
      <c r="H583" s="85"/>
      <c r="I583" s="14"/>
      <c r="J583" s="14"/>
      <c r="K583" s="14"/>
      <c r="L583" s="14"/>
      <c r="M583" s="14"/>
      <c r="N583" s="14"/>
      <c r="O583" s="14"/>
      <c r="P583" s="14"/>
      <c r="Q583" s="14"/>
      <c r="R583" s="15"/>
      <c r="S583" s="14"/>
      <c r="T583" s="14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</row>
    <row r="584" spans="1:32" x14ac:dyDescent="0.3">
      <c r="A584" s="14"/>
      <c r="B584" s="85"/>
      <c r="C584" s="85"/>
      <c r="D584" s="14"/>
      <c r="E584" s="14"/>
      <c r="F584" s="14"/>
      <c r="G584" s="14"/>
      <c r="H584" s="85"/>
      <c r="I584" s="14"/>
      <c r="J584" s="14"/>
      <c r="K584" s="14"/>
      <c r="L584" s="14"/>
      <c r="M584" s="14"/>
      <c r="N584" s="14"/>
      <c r="O584" s="14"/>
      <c r="P584" s="14"/>
      <c r="Q584" s="14"/>
      <c r="R584" s="15"/>
      <c r="S584" s="14"/>
      <c r="T584" s="14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</row>
    <row r="585" spans="1:32" x14ac:dyDescent="0.3">
      <c r="A585" s="14"/>
      <c r="B585" s="85"/>
      <c r="C585" s="85"/>
      <c r="D585" s="14"/>
      <c r="E585" s="14"/>
      <c r="F585" s="14"/>
      <c r="G585" s="14"/>
      <c r="H585" s="85"/>
      <c r="I585" s="14"/>
      <c r="J585" s="14"/>
      <c r="K585" s="14"/>
      <c r="L585" s="14"/>
      <c r="M585" s="14"/>
      <c r="N585" s="14"/>
      <c r="O585" s="14"/>
      <c r="P585" s="14"/>
      <c r="Q585" s="14"/>
      <c r="R585" s="15"/>
      <c r="S585" s="14"/>
      <c r="T585" s="14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</row>
    <row r="586" spans="1:32" x14ac:dyDescent="0.3">
      <c r="A586" s="14"/>
      <c r="B586" s="89"/>
      <c r="C586" s="14"/>
      <c r="D586" s="14"/>
      <c r="E586" s="14"/>
      <c r="F586" s="14"/>
      <c r="G586" s="14"/>
      <c r="H586" s="90"/>
      <c r="I586" s="14"/>
      <c r="J586" s="14"/>
      <c r="K586" s="14"/>
      <c r="L586" s="14"/>
      <c r="M586" s="14"/>
      <c r="N586" s="14"/>
      <c r="O586" s="14"/>
      <c r="P586" s="14"/>
      <c r="Q586" s="14"/>
      <c r="R586" s="82"/>
      <c r="S586" s="14"/>
      <c r="T586" s="14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</row>
    <row r="587" spans="1:32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5"/>
      <c r="S587" s="14"/>
      <c r="T587" s="14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</row>
    <row r="588" spans="1:32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5"/>
      <c r="S588" s="14"/>
      <c r="T588" s="14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</row>
    <row r="589" spans="1:32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82"/>
      <c r="S589" s="14"/>
      <c r="T589" s="14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</row>
    <row r="590" spans="1:32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5"/>
      <c r="S590" s="14"/>
      <c r="T590" s="14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</row>
    <row r="591" spans="1:32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5"/>
      <c r="S591" s="14"/>
      <c r="T591" s="14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</row>
    <row r="592" spans="1:32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5"/>
      <c r="S592" s="14"/>
      <c r="T592" s="14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</row>
    <row r="593" spans="1:32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5"/>
      <c r="S593" s="14"/>
      <c r="T593" s="14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</row>
    <row r="594" spans="1:32" x14ac:dyDescent="0.3">
      <c r="A594" s="14"/>
      <c r="B594" s="14"/>
      <c r="C594" s="14"/>
      <c r="D594" s="14"/>
      <c r="E594" s="14"/>
      <c r="F594" s="14"/>
      <c r="G594" s="80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5"/>
      <c r="S594" s="14"/>
      <c r="T594" s="14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</row>
    <row r="595" spans="1:32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5"/>
      <c r="S595" s="14"/>
      <c r="T595" s="14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</row>
    <row r="596" spans="1:32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5"/>
      <c r="S596" s="14"/>
      <c r="T596" s="14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</row>
    <row r="597" spans="1:32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82"/>
      <c r="S597" s="14"/>
      <c r="T597" s="14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</row>
    <row r="598" spans="1:32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5"/>
      <c r="S598" s="14"/>
      <c r="T598" s="14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</row>
    <row r="599" spans="1:32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5"/>
      <c r="S599" s="14"/>
      <c r="T599" s="14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</row>
    <row r="600" spans="1:32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5"/>
      <c r="S600" s="14"/>
      <c r="T600" s="14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</row>
    <row r="601" spans="1:32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5"/>
      <c r="S601" s="14"/>
      <c r="T601" s="14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</row>
    <row r="602" spans="1:32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5"/>
      <c r="S602" s="14"/>
      <c r="T602" s="14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</row>
    <row r="603" spans="1:32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5"/>
      <c r="S603" s="14"/>
      <c r="T603" s="14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</row>
    <row r="604" spans="1:32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5"/>
      <c r="S604" s="14"/>
      <c r="T604" s="14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</row>
    <row r="605" spans="1:32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5"/>
      <c r="S605" s="14"/>
      <c r="T605" s="14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</row>
    <row r="606" spans="1:32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5"/>
      <c r="S606" s="14"/>
      <c r="T606" s="14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</row>
    <row r="607" spans="1:32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5"/>
      <c r="S607" s="14"/>
      <c r="T607" s="14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</row>
    <row r="608" spans="1:32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5"/>
      <c r="S608" s="14"/>
      <c r="T608" s="14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</row>
    <row r="609" spans="1:32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5"/>
      <c r="S609" s="14"/>
      <c r="T609" s="14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</row>
    <row r="610" spans="1:32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5"/>
      <c r="S610" s="14"/>
      <c r="T610" s="14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</row>
    <row r="611" spans="1:32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5"/>
      <c r="S611" s="14"/>
      <c r="T611" s="14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</row>
    <row r="612" spans="1:32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5"/>
      <c r="S612" s="14"/>
      <c r="T612" s="14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</row>
    <row r="613" spans="1:32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5"/>
      <c r="S613" s="14"/>
      <c r="T613" s="14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</row>
    <row r="614" spans="1:32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5"/>
      <c r="S614" s="14"/>
      <c r="T614" s="14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</row>
    <row r="615" spans="1:32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5"/>
      <c r="S615" s="14"/>
      <c r="T615" s="14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</row>
    <row r="616" spans="1:32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5"/>
      <c r="S616" s="14"/>
      <c r="T616" s="14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</row>
    <row r="617" spans="1:32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5"/>
      <c r="S617" s="14"/>
      <c r="T617" s="14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</row>
    <row r="618" spans="1:32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82"/>
      <c r="S618" s="14"/>
      <c r="T618" s="14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</row>
    <row r="619" spans="1:32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5"/>
      <c r="S619" s="14"/>
      <c r="T619" s="14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</row>
    <row r="620" spans="1:32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5"/>
      <c r="S620" s="14"/>
      <c r="T620" s="14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</row>
    <row r="621" spans="1:32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5"/>
      <c r="S621" s="14"/>
      <c r="T621" s="14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</row>
    <row r="622" spans="1:32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5"/>
      <c r="S622" s="14"/>
      <c r="T622" s="14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</row>
    <row r="623" spans="1:32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5"/>
      <c r="S623" s="14"/>
      <c r="T623" s="14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</row>
    <row r="624" spans="1:32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5"/>
      <c r="S624" s="14"/>
      <c r="T624" s="14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</row>
    <row r="625" spans="1:32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5"/>
      <c r="S625" s="14"/>
      <c r="T625" s="14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</row>
    <row r="626" spans="1:32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5"/>
      <c r="S626" s="14"/>
      <c r="T626" s="14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</row>
    <row r="627" spans="1:32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5"/>
      <c r="S627" s="14"/>
      <c r="T627" s="14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</row>
    <row r="628" spans="1:32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5"/>
      <c r="S628" s="14"/>
      <c r="T628" s="14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</row>
    <row r="629" spans="1:32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5"/>
      <c r="S629" s="14"/>
      <c r="T629" s="14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</row>
    <row r="630" spans="1:32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5"/>
      <c r="S630" s="14"/>
      <c r="T630" s="14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</row>
    <row r="631" spans="1:32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5"/>
      <c r="S631" s="14"/>
      <c r="T631" s="14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</row>
    <row r="632" spans="1:32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5"/>
      <c r="S632" s="14"/>
      <c r="T632" s="14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</row>
    <row r="633" spans="1:32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5"/>
      <c r="S633" s="14"/>
      <c r="T633" s="14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</row>
    <row r="634" spans="1:32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5"/>
      <c r="S634" s="14"/>
      <c r="T634" s="14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</row>
    <row r="635" spans="1:32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5"/>
      <c r="S635" s="14"/>
      <c r="T635" s="14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</row>
    <row r="636" spans="1:32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5"/>
      <c r="S636" s="14"/>
      <c r="T636" s="14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</row>
    <row r="637" spans="1:32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82"/>
      <c r="S637" s="14"/>
      <c r="T637" s="14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</row>
    <row r="638" spans="1:32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5"/>
      <c r="S638" s="14"/>
      <c r="T638" s="14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</row>
    <row r="639" spans="1:32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5"/>
      <c r="S639" s="14"/>
      <c r="T639" s="14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</row>
    <row r="640" spans="1:32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5"/>
      <c r="S640" s="14"/>
      <c r="T640" s="14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</row>
    <row r="641" spans="1:32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82"/>
      <c r="S641" s="14"/>
      <c r="T641" s="14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</row>
    <row r="642" spans="1:32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82"/>
      <c r="S642" s="14"/>
      <c r="T642" s="14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</row>
    <row r="643" spans="1:32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5"/>
      <c r="S643" s="14"/>
      <c r="T643" s="14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</row>
    <row r="644" spans="1:32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5"/>
      <c r="S644" s="14"/>
      <c r="T644" s="14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</row>
    <row r="645" spans="1:32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5"/>
      <c r="S645" s="14"/>
      <c r="T645" s="14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</row>
    <row r="646" spans="1:32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5"/>
      <c r="S646" s="14"/>
      <c r="T646" s="14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</row>
    <row r="647" spans="1:32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5"/>
      <c r="S647" s="14"/>
      <c r="T647" s="14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</row>
    <row r="648" spans="1:32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5"/>
      <c r="S648" s="14"/>
      <c r="T648" s="14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</row>
    <row r="649" spans="1:32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5"/>
      <c r="S649" s="14"/>
      <c r="T649" s="14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</row>
    <row r="650" spans="1:32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5"/>
      <c r="S650" s="14"/>
      <c r="T650" s="14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</row>
    <row r="651" spans="1:32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5"/>
      <c r="S651" s="14"/>
      <c r="T651" s="14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</row>
    <row r="652" spans="1:32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5"/>
      <c r="S652" s="14"/>
      <c r="T652" s="14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</row>
    <row r="653" spans="1:32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5"/>
      <c r="S653" s="14"/>
      <c r="T653" s="14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</row>
    <row r="654" spans="1:32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5"/>
      <c r="S654" s="14"/>
      <c r="T654" s="14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</row>
    <row r="655" spans="1:32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5"/>
      <c r="S655" s="14"/>
      <c r="T655" s="14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</row>
    <row r="656" spans="1:32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5"/>
      <c r="S656" s="14"/>
      <c r="T656" s="14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</row>
    <row r="657" spans="1:32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5"/>
      <c r="S657" s="14"/>
      <c r="T657" s="14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</row>
    <row r="658" spans="1:32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5"/>
      <c r="S658" s="14"/>
      <c r="T658" s="14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</row>
    <row r="659" spans="1:32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5"/>
      <c r="S659" s="14"/>
      <c r="T659" s="14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</row>
    <row r="660" spans="1:32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5"/>
      <c r="S660" s="14"/>
      <c r="T660" s="14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</row>
    <row r="661" spans="1:32" s="103" customFormat="1" x14ac:dyDescent="0.3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4"/>
      <c r="O661" s="101"/>
      <c r="P661" s="101"/>
      <c r="Q661" s="101"/>
      <c r="R661" s="102"/>
      <c r="S661" s="101"/>
      <c r="T661" s="101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</row>
    <row r="662" spans="1:32" s="103" customFormat="1" x14ac:dyDescent="0.3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4"/>
      <c r="O662" s="101"/>
      <c r="P662" s="101"/>
      <c r="Q662" s="101"/>
      <c r="R662" s="102"/>
      <c r="S662" s="101"/>
      <c r="T662" s="101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</row>
    <row r="663" spans="1:32" s="103" customFormat="1" x14ac:dyDescent="0.3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4"/>
      <c r="O663" s="101"/>
      <c r="P663" s="101"/>
      <c r="Q663" s="101"/>
      <c r="R663" s="15"/>
      <c r="S663" s="101"/>
      <c r="T663" s="101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</row>
    <row r="664" spans="1:32" s="103" customFormat="1" x14ac:dyDescent="0.3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4"/>
      <c r="O664" s="101"/>
      <c r="P664" s="101"/>
      <c r="Q664" s="101"/>
      <c r="R664" s="102"/>
      <c r="S664" s="101"/>
      <c r="T664" s="101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</row>
    <row r="665" spans="1:32" s="103" customFormat="1" x14ac:dyDescent="0.3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4"/>
      <c r="O665" s="101"/>
      <c r="P665" s="101"/>
      <c r="Q665" s="101"/>
      <c r="R665" s="15"/>
      <c r="S665" s="101"/>
      <c r="T665" s="101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</row>
    <row r="666" spans="1:32" s="103" customFormat="1" x14ac:dyDescent="0.3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4"/>
      <c r="O666" s="101"/>
      <c r="P666" s="101"/>
      <c r="Q666" s="101"/>
      <c r="R666" s="82"/>
      <c r="S666" s="101"/>
      <c r="T666" s="101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</row>
    <row r="667" spans="1:32" s="103" customFormat="1" x14ac:dyDescent="0.3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4"/>
      <c r="O667" s="101"/>
      <c r="P667" s="101"/>
      <c r="Q667" s="101"/>
      <c r="R667" s="102"/>
      <c r="S667" s="101"/>
      <c r="T667" s="101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</row>
    <row r="668" spans="1:32" s="103" customFormat="1" x14ac:dyDescent="0.3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4"/>
      <c r="O668" s="101"/>
      <c r="P668" s="101"/>
      <c r="Q668" s="101"/>
      <c r="R668" s="102"/>
      <c r="S668" s="101"/>
      <c r="T668" s="101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</row>
    <row r="669" spans="1:32" s="103" customFormat="1" x14ac:dyDescent="0.3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4"/>
      <c r="O669" s="101"/>
      <c r="P669" s="101"/>
      <c r="Q669" s="101"/>
      <c r="R669" s="102"/>
      <c r="S669" s="101"/>
      <c r="T669" s="101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</row>
    <row r="670" spans="1:32" s="103" customFormat="1" x14ac:dyDescent="0.3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4"/>
      <c r="O670" s="101"/>
      <c r="P670" s="101"/>
      <c r="Q670" s="101"/>
      <c r="R670" s="102"/>
      <c r="S670" s="101"/>
      <c r="T670" s="101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</row>
    <row r="671" spans="1:32" s="103" customFormat="1" x14ac:dyDescent="0.3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4"/>
      <c r="O671" s="101"/>
      <c r="P671" s="101"/>
      <c r="Q671" s="101"/>
      <c r="R671" s="102"/>
      <c r="S671" s="101"/>
      <c r="T671" s="101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</row>
    <row r="672" spans="1:32" s="103" customFormat="1" x14ac:dyDescent="0.3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4"/>
      <c r="O672" s="101"/>
      <c r="P672" s="101"/>
      <c r="Q672" s="101"/>
      <c r="R672" s="102"/>
      <c r="S672" s="101"/>
      <c r="T672" s="101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</row>
    <row r="673" spans="1:32" s="103" customFormat="1" x14ac:dyDescent="0.3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4"/>
      <c r="O673" s="101"/>
      <c r="P673" s="101"/>
      <c r="Q673" s="101"/>
      <c r="R673" s="102"/>
      <c r="S673" s="101"/>
      <c r="T673" s="101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</row>
    <row r="674" spans="1:32" s="103" customFormat="1" x14ac:dyDescent="0.3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4"/>
      <c r="O674" s="101"/>
      <c r="P674" s="101"/>
      <c r="Q674" s="101"/>
      <c r="R674" s="102"/>
      <c r="S674" s="101"/>
      <c r="T674" s="101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</row>
    <row r="675" spans="1:32" s="103" customFormat="1" x14ac:dyDescent="0.3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4"/>
      <c r="O675" s="101"/>
      <c r="P675" s="101"/>
      <c r="Q675" s="101"/>
      <c r="R675" s="102"/>
      <c r="S675" s="101"/>
      <c r="T675" s="101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</row>
    <row r="676" spans="1:32" s="103" customFormat="1" x14ac:dyDescent="0.3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4"/>
      <c r="O676" s="101"/>
      <c r="P676" s="101"/>
      <c r="Q676" s="101"/>
      <c r="R676" s="102"/>
      <c r="S676" s="101"/>
      <c r="T676" s="101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</row>
    <row r="677" spans="1:32" s="103" customFormat="1" x14ac:dyDescent="0.3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4"/>
      <c r="O677" s="101"/>
      <c r="P677" s="101"/>
      <c r="Q677" s="101"/>
      <c r="R677" s="102"/>
      <c r="S677" s="101"/>
      <c r="T677" s="101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</row>
    <row r="678" spans="1:32" s="103" customFormat="1" x14ac:dyDescent="0.3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4"/>
      <c r="O678" s="101"/>
      <c r="P678" s="101"/>
      <c r="Q678" s="101"/>
      <c r="R678" s="102"/>
      <c r="S678" s="101"/>
      <c r="T678" s="101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</row>
    <row r="679" spans="1:32" s="103" customFormat="1" x14ac:dyDescent="0.3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4"/>
      <c r="O679" s="101"/>
      <c r="P679" s="101"/>
      <c r="Q679" s="101"/>
      <c r="R679" s="102"/>
      <c r="S679" s="101"/>
      <c r="T679" s="101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</row>
    <row r="680" spans="1:32" s="103" customFormat="1" x14ac:dyDescent="0.3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4"/>
      <c r="O680" s="101"/>
      <c r="P680" s="101"/>
      <c r="Q680" s="101"/>
      <c r="R680" s="102"/>
      <c r="S680" s="101"/>
      <c r="T680" s="101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</row>
    <row r="681" spans="1:32" s="103" customFormat="1" x14ac:dyDescent="0.3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4"/>
      <c r="O681" s="101"/>
      <c r="P681" s="101"/>
      <c r="Q681" s="101"/>
      <c r="R681" s="102"/>
      <c r="S681" s="101"/>
      <c r="T681" s="101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</row>
    <row r="682" spans="1:32" s="103" customFormat="1" x14ac:dyDescent="0.3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4"/>
      <c r="O682" s="101"/>
      <c r="P682" s="101"/>
      <c r="Q682" s="101"/>
      <c r="R682" s="102"/>
      <c r="S682" s="101"/>
      <c r="T682" s="101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</row>
    <row r="683" spans="1:32" s="103" customFormat="1" x14ac:dyDescent="0.3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4"/>
      <c r="O683" s="101"/>
      <c r="P683" s="101"/>
      <c r="Q683" s="101"/>
      <c r="R683" s="102"/>
      <c r="S683" s="101"/>
      <c r="T683" s="101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</row>
    <row r="684" spans="1:32" s="103" customFormat="1" x14ac:dyDescent="0.3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4"/>
      <c r="O684" s="101"/>
      <c r="P684" s="101"/>
      <c r="Q684" s="101"/>
      <c r="R684" s="102"/>
      <c r="S684" s="101"/>
      <c r="T684" s="101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</row>
    <row r="685" spans="1:32" s="103" customFormat="1" x14ac:dyDescent="0.3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4"/>
      <c r="O685" s="101"/>
      <c r="P685" s="101"/>
      <c r="Q685" s="101"/>
      <c r="R685" s="102"/>
      <c r="S685" s="101"/>
      <c r="T685" s="101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</row>
    <row r="686" spans="1:32" s="103" customFormat="1" x14ac:dyDescent="0.3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4"/>
      <c r="O686" s="101"/>
      <c r="P686" s="101"/>
      <c r="Q686" s="101"/>
      <c r="R686" s="102"/>
      <c r="S686" s="101"/>
      <c r="T686" s="101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</row>
    <row r="687" spans="1:32" s="103" customFormat="1" x14ac:dyDescent="0.3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4"/>
      <c r="O687" s="101"/>
      <c r="P687" s="101"/>
      <c r="Q687" s="101"/>
      <c r="R687" s="102"/>
      <c r="S687" s="101"/>
      <c r="T687" s="101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</row>
    <row r="688" spans="1:32" s="103" customFormat="1" x14ac:dyDescent="0.3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4"/>
      <c r="O688" s="101"/>
      <c r="P688" s="101"/>
      <c r="Q688" s="101"/>
      <c r="R688" s="102"/>
      <c r="S688" s="101"/>
      <c r="T688" s="101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</row>
    <row r="689" spans="1:32" s="103" customFormat="1" x14ac:dyDescent="0.3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4"/>
      <c r="O689" s="101"/>
      <c r="P689" s="101"/>
      <c r="Q689" s="101"/>
      <c r="R689" s="102"/>
      <c r="S689" s="101"/>
      <c r="T689" s="101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</row>
    <row r="690" spans="1:32" s="103" customFormat="1" x14ac:dyDescent="0.3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4"/>
      <c r="O690" s="101"/>
      <c r="P690" s="101"/>
      <c r="Q690" s="101"/>
      <c r="R690" s="102"/>
      <c r="S690" s="101"/>
      <c r="T690" s="101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</row>
    <row r="691" spans="1:32" s="103" customFormat="1" x14ac:dyDescent="0.3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4"/>
      <c r="O691" s="101"/>
      <c r="P691" s="101"/>
      <c r="Q691" s="101"/>
      <c r="R691" s="102"/>
      <c r="S691" s="101"/>
      <c r="T691" s="101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</row>
    <row r="692" spans="1:32" s="103" customFormat="1" x14ac:dyDescent="0.3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4"/>
      <c r="O692" s="101"/>
      <c r="P692" s="101"/>
      <c r="Q692" s="101"/>
      <c r="R692" s="102"/>
      <c r="S692" s="101"/>
      <c r="T692" s="101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</row>
    <row r="693" spans="1:32" s="103" customFormat="1" x14ac:dyDescent="0.3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4"/>
      <c r="O693" s="101"/>
      <c r="P693" s="101"/>
      <c r="Q693" s="101"/>
      <c r="R693" s="102"/>
      <c r="S693" s="101"/>
      <c r="T693" s="101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</row>
    <row r="694" spans="1:32" s="103" customFormat="1" x14ac:dyDescent="0.3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4"/>
      <c r="O694" s="101"/>
      <c r="P694" s="101"/>
      <c r="Q694" s="101"/>
      <c r="R694" s="102"/>
      <c r="S694" s="101"/>
      <c r="T694" s="101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</row>
    <row r="695" spans="1:32" s="103" customFormat="1" x14ac:dyDescent="0.3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4"/>
      <c r="O695" s="101"/>
      <c r="P695" s="101"/>
      <c r="Q695" s="101"/>
      <c r="R695" s="102"/>
      <c r="S695" s="101"/>
      <c r="T695" s="101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</row>
    <row r="696" spans="1:32" s="103" customFormat="1" x14ac:dyDescent="0.3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4"/>
      <c r="O696" s="101"/>
      <c r="P696" s="101"/>
      <c r="Q696" s="101"/>
      <c r="R696" s="102"/>
      <c r="S696" s="101"/>
      <c r="T696" s="101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</row>
    <row r="697" spans="1:32" s="103" customFormat="1" x14ac:dyDescent="0.3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4"/>
      <c r="O697" s="101"/>
      <c r="P697" s="101"/>
      <c r="Q697" s="101"/>
      <c r="R697" s="102"/>
      <c r="S697" s="101"/>
      <c r="T697" s="101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</row>
    <row r="698" spans="1:32" s="103" customFormat="1" x14ac:dyDescent="0.3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4"/>
      <c r="O698" s="101"/>
      <c r="P698" s="101"/>
      <c r="Q698" s="101"/>
      <c r="R698" s="102"/>
      <c r="S698" s="101"/>
      <c r="T698" s="101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</row>
    <row r="699" spans="1:32" s="103" customFormat="1" x14ac:dyDescent="0.3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4"/>
      <c r="O699" s="101"/>
      <c r="P699" s="101"/>
      <c r="Q699" s="101"/>
      <c r="R699" s="102"/>
      <c r="S699" s="101"/>
      <c r="T699" s="101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</row>
    <row r="700" spans="1:32" s="103" customFormat="1" x14ac:dyDescent="0.3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4"/>
      <c r="O700" s="101"/>
      <c r="P700" s="101"/>
      <c r="Q700" s="101"/>
      <c r="R700" s="102"/>
      <c r="S700" s="101"/>
      <c r="T700" s="101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</row>
    <row r="701" spans="1:32" s="103" customFormat="1" x14ac:dyDescent="0.3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4"/>
      <c r="O701" s="101"/>
      <c r="P701" s="101"/>
      <c r="Q701" s="101"/>
      <c r="R701" s="102"/>
      <c r="S701" s="101"/>
      <c r="T701" s="101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</row>
    <row r="702" spans="1:32" s="103" customFormat="1" x14ac:dyDescent="0.3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4"/>
      <c r="O702" s="101"/>
      <c r="P702" s="101"/>
      <c r="Q702" s="101"/>
      <c r="R702" s="102"/>
      <c r="S702" s="101"/>
      <c r="T702" s="101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</row>
    <row r="703" spans="1:32" s="103" customFormat="1" x14ac:dyDescent="0.3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4"/>
      <c r="O703" s="101"/>
      <c r="P703" s="101"/>
      <c r="Q703" s="101"/>
      <c r="R703" s="102"/>
      <c r="S703" s="101"/>
      <c r="T703" s="101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</row>
    <row r="704" spans="1:32" s="103" customFormat="1" x14ac:dyDescent="0.3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4"/>
      <c r="O704" s="101"/>
      <c r="P704" s="101"/>
      <c r="Q704" s="101"/>
      <c r="R704" s="102"/>
      <c r="S704" s="101"/>
      <c r="T704" s="101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</row>
    <row r="705" spans="1:32" s="103" customFormat="1" x14ac:dyDescent="0.3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4"/>
      <c r="O705" s="101"/>
      <c r="P705" s="101"/>
      <c r="Q705" s="101"/>
      <c r="R705" s="102"/>
      <c r="S705" s="101"/>
      <c r="T705" s="101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</row>
    <row r="706" spans="1:32" s="103" customFormat="1" x14ac:dyDescent="0.3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4"/>
      <c r="O706" s="101"/>
      <c r="P706" s="101"/>
      <c r="Q706" s="101"/>
      <c r="R706" s="102"/>
      <c r="S706" s="101"/>
      <c r="T706" s="101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</row>
    <row r="707" spans="1:32" s="103" customFormat="1" x14ac:dyDescent="0.3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4"/>
      <c r="O707" s="101"/>
      <c r="P707" s="101"/>
      <c r="Q707" s="101"/>
      <c r="R707" s="102"/>
      <c r="S707" s="101"/>
      <c r="T707" s="101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</row>
    <row r="708" spans="1:32" s="103" customFormat="1" x14ac:dyDescent="0.3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4"/>
      <c r="O708" s="101"/>
      <c r="P708" s="101"/>
      <c r="Q708" s="101"/>
      <c r="R708" s="102"/>
      <c r="S708" s="101"/>
      <c r="T708" s="101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</row>
    <row r="709" spans="1:32" s="103" customFormat="1" x14ac:dyDescent="0.3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4"/>
      <c r="O709" s="101"/>
      <c r="P709" s="101"/>
      <c r="Q709" s="101"/>
      <c r="R709" s="102"/>
      <c r="S709" s="101"/>
      <c r="T709" s="101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</row>
    <row r="710" spans="1:32" s="103" customFormat="1" x14ac:dyDescent="0.3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4"/>
      <c r="O710" s="101"/>
      <c r="P710" s="101"/>
      <c r="Q710" s="101"/>
      <c r="R710" s="102"/>
      <c r="S710" s="101"/>
      <c r="T710" s="101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</row>
    <row r="711" spans="1:32" s="103" customFormat="1" x14ac:dyDescent="0.3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4"/>
      <c r="O711" s="101"/>
      <c r="P711" s="101"/>
      <c r="Q711" s="101"/>
      <c r="R711" s="102"/>
      <c r="S711" s="101"/>
      <c r="T711" s="101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</row>
    <row r="712" spans="1:32" s="103" customFormat="1" x14ac:dyDescent="0.3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4"/>
      <c r="O712" s="101"/>
      <c r="P712" s="101"/>
      <c r="Q712" s="101"/>
      <c r="R712" s="102"/>
      <c r="S712" s="101"/>
      <c r="T712" s="101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</row>
    <row r="713" spans="1:32" s="103" customFormat="1" x14ac:dyDescent="0.3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4"/>
      <c r="O713" s="101"/>
      <c r="P713" s="101"/>
      <c r="Q713" s="101"/>
      <c r="R713" s="102"/>
      <c r="S713" s="101"/>
      <c r="T713" s="101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</row>
    <row r="714" spans="1:32" s="103" customFormat="1" x14ac:dyDescent="0.3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4"/>
      <c r="O714" s="101"/>
      <c r="P714" s="101"/>
      <c r="Q714" s="101"/>
      <c r="R714" s="102"/>
      <c r="S714" s="101"/>
      <c r="T714" s="101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</row>
    <row r="715" spans="1:32" s="103" customFormat="1" x14ac:dyDescent="0.3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4"/>
      <c r="O715" s="101"/>
      <c r="P715" s="101"/>
      <c r="Q715" s="101"/>
      <c r="R715" s="102"/>
      <c r="S715" s="101"/>
      <c r="T715" s="101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</row>
    <row r="716" spans="1:32" s="103" customFormat="1" x14ac:dyDescent="0.3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4"/>
      <c r="O716" s="101"/>
      <c r="P716" s="101"/>
      <c r="Q716" s="101"/>
      <c r="R716" s="102"/>
      <c r="S716" s="101"/>
      <c r="T716" s="101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</row>
    <row r="717" spans="1:32" s="103" customFormat="1" x14ac:dyDescent="0.3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4"/>
      <c r="O717" s="101"/>
      <c r="P717" s="101"/>
      <c r="Q717" s="101"/>
      <c r="R717" s="102"/>
      <c r="S717" s="101"/>
      <c r="T717" s="101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</row>
    <row r="718" spans="1:32" s="103" customFormat="1" x14ac:dyDescent="0.3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4"/>
      <c r="O718" s="101"/>
      <c r="P718" s="101"/>
      <c r="Q718" s="101"/>
      <c r="R718" s="102"/>
      <c r="S718" s="101"/>
      <c r="T718" s="101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</row>
    <row r="719" spans="1:32" s="103" customFormat="1" x14ac:dyDescent="0.3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4"/>
      <c r="O719" s="101"/>
      <c r="P719" s="101"/>
      <c r="Q719" s="101"/>
      <c r="R719" s="102"/>
      <c r="S719" s="101"/>
      <c r="T719" s="101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</row>
    <row r="720" spans="1:32" s="103" customFormat="1" x14ac:dyDescent="0.3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4"/>
      <c r="O720" s="101"/>
      <c r="P720" s="101"/>
      <c r="Q720" s="101"/>
      <c r="R720" s="102"/>
      <c r="S720" s="101"/>
      <c r="T720" s="101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</row>
    <row r="721" spans="1:32" s="103" customFormat="1" x14ac:dyDescent="0.3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4"/>
      <c r="O721" s="101"/>
      <c r="P721" s="101"/>
      <c r="Q721" s="101"/>
      <c r="R721" s="102"/>
      <c r="S721" s="101"/>
      <c r="T721" s="101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</row>
    <row r="722" spans="1:32" s="103" customFormat="1" x14ac:dyDescent="0.3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4"/>
      <c r="O722" s="101"/>
      <c r="P722" s="101"/>
      <c r="Q722" s="101"/>
      <c r="R722" s="102"/>
      <c r="S722" s="101"/>
      <c r="T722" s="101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</row>
    <row r="723" spans="1:32" s="103" customFormat="1" x14ac:dyDescent="0.3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4"/>
      <c r="O723" s="101"/>
      <c r="P723" s="101"/>
      <c r="Q723" s="101"/>
      <c r="R723" s="102"/>
      <c r="S723" s="101"/>
      <c r="T723" s="101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</row>
    <row r="724" spans="1:32" s="103" customFormat="1" x14ac:dyDescent="0.3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4"/>
      <c r="O724" s="101"/>
      <c r="P724" s="101"/>
      <c r="Q724" s="101"/>
      <c r="R724" s="102"/>
      <c r="S724" s="101"/>
      <c r="T724" s="101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</row>
    <row r="725" spans="1:32" s="103" customFormat="1" x14ac:dyDescent="0.3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4"/>
      <c r="O725" s="101"/>
      <c r="P725" s="101"/>
      <c r="Q725" s="101"/>
      <c r="R725" s="102"/>
      <c r="S725" s="101"/>
      <c r="T725" s="101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</row>
    <row r="726" spans="1:32" s="103" customFormat="1" x14ac:dyDescent="0.3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4"/>
      <c r="O726" s="101"/>
      <c r="P726" s="101"/>
      <c r="Q726" s="101"/>
      <c r="R726" s="102"/>
      <c r="S726" s="101"/>
      <c r="T726" s="101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</row>
    <row r="727" spans="1:32" s="103" customFormat="1" x14ac:dyDescent="0.3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4"/>
      <c r="O727" s="101"/>
      <c r="P727" s="101"/>
      <c r="Q727" s="101"/>
      <c r="R727" s="102"/>
      <c r="S727" s="101"/>
      <c r="T727" s="101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</row>
    <row r="728" spans="1:32" s="103" customFormat="1" x14ac:dyDescent="0.3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4"/>
      <c r="O728" s="101"/>
      <c r="P728" s="101"/>
      <c r="Q728" s="101"/>
      <c r="R728" s="102"/>
      <c r="S728" s="101"/>
      <c r="T728" s="101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</row>
    <row r="729" spans="1:32" s="103" customFormat="1" x14ac:dyDescent="0.3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4"/>
      <c r="O729" s="101"/>
      <c r="P729" s="101"/>
      <c r="Q729" s="101"/>
      <c r="R729" s="102"/>
      <c r="S729" s="101"/>
      <c r="T729" s="101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</row>
    <row r="730" spans="1:32" s="103" customFormat="1" x14ac:dyDescent="0.3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4"/>
      <c r="O730" s="101"/>
      <c r="P730" s="101"/>
      <c r="Q730" s="101"/>
      <c r="R730" s="102"/>
      <c r="S730" s="101"/>
      <c r="T730" s="101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</row>
    <row r="731" spans="1:32" s="103" customFormat="1" x14ac:dyDescent="0.3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4"/>
      <c r="O731" s="101"/>
      <c r="P731" s="101"/>
      <c r="Q731" s="101"/>
      <c r="R731" s="102"/>
      <c r="S731" s="101"/>
      <c r="T731" s="101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</row>
    <row r="732" spans="1:32" s="103" customFormat="1" x14ac:dyDescent="0.3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4"/>
      <c r="O732" s="101"/>
      <c r="P732" s="101"/>
      <c r="Q732" s="101"/>
      <c r="R732" s="102"/>
      <c r="S732" s="101"/>
      <c r="T732" s="101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</row>
    <row r="733" spans="1:32" s="103" customFormat="1" x14ac:dyDescent="0.3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4"/>
      <c r="O733" s="101"/>
      <c r="P733" s="101"/>
      <c r="Q733" s="101"/>
      <c r="R733" s="102"/>
      <c r="S733" s="101"/>
      <c r="T733" s="101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</row>
    <row r="734" spans="1:32" s="103" customFormat="1" x14ac:dyDescent="0.3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4"/>
      <c r="O734" s="101"/>
      <c r="P734" s="101"/>
      <c r="Q734" s="101"/>
      <c r="R734" s="102"/>
      <c r="S734" s="101"/>
      <c r="T734" s="101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</row>
    <row r="735" spans="1:32" s="103" customFormat="1" x14ac:dyDescent="0.3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4"/>
      <c r="O735" s="101"/>
      <c r="P735" s="101"/>
      <c r="Q735" s="101"/>
      <c r="R735" s="102"/>
      <c r="S735" s="101"/>
      <c r="T735" s="101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</row>
    <row r="736" spans="1:32" s="103" customFormat="1" x14ac:dyDescent="0.3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4"/>
      <c r="O736" s="101"/>
      <c r="P736" s="101"/>
      <c r="Q736" s="101"/>
      <c r="R736" s="102"/>
      <c r="S736" s="101"/>
      <c r="T736" s="101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</row>
    <row r="737" spans="1:32" s="103" customFormat="1" x14ac:dyDescent="0.3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4"/>
      <c r="O737" s="101"/>
      <c r="P737" s="101"/>
      <c r="Q737" s="101"/>
      <c r="R737" s="102"/>
      <c r="S737" s="101"/>
      <c r="T737" s="101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</row>
    <row r="738" spans="1:32" s="103" customFormat="1" x14ac:dyDescent="0.3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4"/>
      <c r="O738" s="101"/>
      <c r="P738" s="101"/>
      <c r="Q738" s="101"/>
      <c r="R738" s="102"/>
      <c r="S738" s="101"/>
      <c r="T738" s="101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</row>
    <row r="739" spans="1:32" s="103" customFormat="1" x14ac:dyDescent="0.3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4"/>
      <c r="O739" s="101"/>
      <c r="P739" s="101"/>
      <c r="Q739" s="101"/>
      <c r="R739" s="102"/>
      <c r="S739" s="101"/>
      <c r="T739" s="101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</row>
    <row r="740" spans="1:32" s="103" customFormat="1" x14ac:dyDescent="0.3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4"/>
      <c r="O740" s="101"/>
      <c r="P740" s="101"/>
      <c r="Q740" s="101"/>
      <c r="R740" s="102"/>
      <c r="S740" s="101"/>
      <c r="T740" s="101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</row>
    <row r="741" spans="1:32" s="103" customFormat="1" x14ac:dyDescent="0.3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4"/>
      <c r="O741" s="101"/>
      <c r="P741" s="101"/>
      <c r="Q741" s="101"/>
      <c r="R741" s="102"/>
      <c r="S741" s="101"/>
      <c r="T741" s="101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</row>
    <row r="742" spans="1:32" s="103" customFormat="1" x14ac:dyDescent="0.3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4"/>
      <c r="O742" s="101"/>
      <c r="P742" s="101"/>
      <c r="Q742" s="101"/>
      <c r="R742" s="102"/>
      <c r="S742" s="101"/>
      <c r="T742" s="101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</row>
    <row r="743" spans="1:32" s="103" customFormat="1" x14ac:dyDescent="0.3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4"/>
      <c r="O743" s="101"/>
      <c r="P743" s="101"/>
      <c r="Q743" s="101"/>
      <c r="R743" s="102"/>
      <c r="S743" s="101"/>
      <c r="T743" s="101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</row>
    <row r="744" spans="1:32" s="103" customFormat="1" x14ac:dyDescent="0.3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4"/>
      <c r="O744" s="101"/>
      <c r="P744" s="101"/>
      <c r="Q744" s="101"/>
      <c r="R744" s="102"/>
      <c r="S744" s="101"/>
      <c r="T744" s="101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</row>
    <row r="745" spans="1:32" s="103" customFormat="1" x14ac:dyDescent="0.3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4"/>
      <c r="O745" s="101"/>
      <c r="P745" s="101"/>
      <c r="Q745" s="101"/>
      <c r="R745" s="102"/>
      <c r="S745" s="101"/>
      <c r="T745" s="101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</row>
    <row r="746" spans="1:32" s="103" customFormat="1" x14ac:dyDescent="0.3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4"/>
      <c r="O746" s="101"/>
      <c r="P746" s="101"/>
      <c r="Q746" s="101"/>
      <c r="R746" s="102"/>
      <c r="S746" s="101"/>
      <c r="T746" s="101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</row>
    <row r="747" spans="1:32" s="103" customFormat="1" x14ac:dyDescent="0.3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4"/>
      <c r="O747" s="101"/>
      <c r="P747" s="101"/>
      <c r="Q747" s="101"/>
      <c r="R747" s="102"/>
      <c r="S747" s="101"/>
      <c r="T747" s="101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</row>
    <row r="748" spans="1:32" s="103" customFormat="1" x14ac:dyDescent="0.3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4"/>
      <c r="O748" s="101"/>
      <c r="P748" s="101"/>
      <c r="Q748" s="101"/>
      <c r="R748" s="102"/>
      <c r="S748" s="101"/>
      <c r="T748" s="101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</row>
    <row r="749" spans="1:32" s="103" customFormat="1" x14ac:dyDescent="0.3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4"/>
      <c r="O749" s="101"/>
      <c r="P749" s="101"/>
      <c r="Q749" s="101"/>
      <c r="R749" s="102"/>
      <c r="S749" s="101"/>
      <c r="T749" s="101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</row>
    <row r="750" spans="1:32" s="103" customFormat="1" x14ac:dyDescent="0.3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4"/>
      <c r="O750" s="101"/>
      <c r="P750" s="101"/>
      <c r="Q750" s="101"/>
      <c r="R750" s="102"/>
      <c r="S750" s="101"/>
      <c r="T750" s="101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</row>
    <row r="751" spans="1:32" s="103" customFormat="1" x14ac:dyDescent="0.3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4"/>
      <c r="O751" s="101"/>
      <c r="P751" s="101"/>
      <c r="Q751" s="101"/>
      <c r="R751" s="102"/>
      <c r="S751" s="101"/>
      <c r="T751" s="101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</row>
    <row r="752" spans="1:32" s="103" customFormat="1" x14ac:dyDescent="0.3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4"/>
      <c r="O752" s="101"/>
      <c r="P752" s="101"/>
      <c r="Q752" s="101"/>
      <c r="R752" s="102"/>
      <c r="S752" s="101"/>
      <c r="T752" s="101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</row>
    <row r="753" spans="1:32" s="103" customFormat="1" x14ac:dyDescent="0.3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4"/>
      <c r="O753" s="101"/>
      <c r="P753" s="101"/>
      <c r="Q753" s="101"/>
      <c r="R753" s="102"/>
      <c r="S753" s="101"/>
      <c r="T753" s="101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</row>
    <row r="754" spans="1:32" s="103" customFormat="1" x14ac:dyDescent="0.3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4"/>
      <c r="O754" s="101"/>
      <c r="P754" s="101"/>
      <c r="Q754" s="101"/>
      <c r="R754" s="102"/>
      <c r="S754" s="101"/>
      <c r="T754" s="101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</row>
    <row r="755" spans="1:32" s="103" customFormat="1" x14ac:dyDescent="0.3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4"/>
      <c r="O755" s="101"/>
      <c r="P755" s="101"/>
      <c r="Q755" s="101"/>
      <c r="R755" s="102"/>
      <c r="S755" s="101"/>
      <c r="T755" s="101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</row>
    <row r="756" spans="1:32" s="103" customFormat="1" x14ac:dyDescent="0.3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4"/>
      <c r="O756" s="101"/>
      <c r="P756" s="101"/>
      <c r="Q756" s="101"/>
      <c r="R756" s="102"/>
      <c r="S756" s="101"/>
      <c r="T756" s="101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</row>
    <row r="757" spans="1:32" s="103" customFormat="1" x14ac:dyDescent="0.3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4"/>
      <c r="O757" s="101"/>
      <c r="P757" s="101"/>
      <c r="Q757" s="101"/>
      <c r="R757" s="102"/>
      <c r="S757" s="101"/>
      <c r="T757" s="101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</row>
    <row r="758" spans="1:32" s="103" customFormat="1" x14ac:dyDescent="0.3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4"/>
      <c r="O758" s="101"/>
      <c r="P758" s="101"/>
      <c r="Q758" s="101"/>
      <c r="R758" s="102"/>
      <c r="S758" s="101"/>
      <c r="T758" s="101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</row>
    <row r="759" spans="1:32" s="103" customFormat="1" x14ac:dyDescent="0.3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4"/>
      <c r="O759" s="101"/>
      <c r="P759" s="101"/>
      <c r="Q759" s="101"/>
      <c r="R759" s="102"/>
      <c r="S759" s="101"/>
      <c r="T759" s="101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</row>
    <row r="760" spans="1:32" s="103" customFormat="1" x14ac:dyDescent="0.3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4"/>
      <c r="O760" s="101"/>
      <c r="P760" s="101"/>
      <c r="Q760" s="101"/>
      <c r="R760" s="102"/>
      <c r="S760" s="101"/>
      <c r="T760" s="101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</row>
    <row r="761" spans="1:32" s="103" customFormat="1" x14ac:dyDescent="0.3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4"/>
      <c r="O761" s="101"/>
      <c r="P761" s="101"/>
      <c r="Q761" s="101"/>
      <c r="R761" s="102"/>
      <c r="S761" s="101"/>
      <c r="T761" s="101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</row>
    <row r="762" spans="1:32" s="103" customFormat="1" x14ac:dyDescent="0.3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4"/>
      <c r="O762" s="101"/>
      <c r="P762" s="101"/>
      <c r="Q762" s="101"/>
      <c r="R762" s="102"/>
      <c r="S762" s="101"/>
      <c r="T762" s="101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</row>
    <row r="763" spans="1:32" s="103" customFormat="1" x14ac:dyDescent="0.3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4"/>
      <c r="O763" s="101"/>
      <c r="P763" s="101"/>
      <c r="Q763" s="101"/>
      <c r="R763" s="102"/>
      <c r="S763" s="101"/>
      <c r="T763" s="101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</row>
    <row r="764" spans="1:32" s="103" customFormat="1" x14ac:dyDescent="0.3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4"/>
      <c r="O764" s="101"/>
      <c r="P764" s="101"/>
      <c r="Q764" s="101"/>
      <c r="R764" s="102"/>
      <c r="S764" s="101"/>
      <c r="T764" s="101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</row>
    <row r="765" spans="1:32" s="103" customFormat="1" x14ac:dyDescent="0.3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4"/>
      <c r="O765" s="101"/>
      <c r="P765" s="101"/>
      <c r="Q765" s="101"/>
      <c r="R765" s="102"/>
      <c r="S765" s="101"/>
      <c r="T765" s="101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</row>
    <row r="766" spans="1:32" s="103" customFormat="1" x14ac:dyDescent="0.3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4"/>
      <c r="O766" s="101"/>
      <c r="P766" s="101"/>
      <c r="Q766" s="101"/>
      <c r="R766" s="102"/>
      <c r="S766" s="101"/>
      <c r="T766" s="101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</row>
    <row r="767" spans="1:32" s="103" customFormat="1" x14ac:dyDescent="0.3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4"/>
      <c r="O767" s="101"/>
      <c r="P767" s="101"/>
      <c r="Q767" s="101"/>
      <c r="R767" s="102"/>
      <c r="S767" s="101"/>
      <c r="T767" s="101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</row>
    <row r="768" spans="1:32" s="103" customFormat="1" x14ac:dyDescent="0.3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4"/>
      <c r="O768" s="101"/>
      <c r="P768" s="101"/>
      <c r="Q768" s="101"/>
      <c r="R768" s="102"/>
      <c r="S768" s="101"/>
      <c r="T768" s="101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</row>
    <row r="769" spans="1:32" s="103" customFormat="1" x14ac:dyDescent="0.3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4"/>
      <c r="O769" s="101"/>
      <c r="P769" s="101"/>
      <c r="Q769" s="101"/>
      <c r="R769" s="102"/>
      <c r="S769" s="101"/>
      <c r="T769" s="101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</row>
    <row r="770" spans="1:32" s="103" customFormat="1" x14ac:dyDescent="0.3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4"/>
      <c r="O770" s="101"/>
      <c r="P770" s="101"/>
      <c r="Q770" s="101"/>
      <c r="R770" s="102"/>
      <c r="S770" s="101"/>
      <c r="T770" s="101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</row>
    <row r="771" spans="1:32" s="103" customFormat="1" x14ac:dyDescent="0.3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4"/>
      <c r="O771" s="101"/>
      <c r="P771" s="101"/>
      <c r="Q771" s="101"/>
      <c r="R771" s="102"/>
      <c r="S771" s="101"/>
      <c r="T771" s="101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</row>
    <row r="772" spans="1:32" s="103" customFormat="1" x14ac:dyDescent="0.3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4"/>
      <c r="O772" s="101"/>
      <c r="P772" s="101"/>
      <c r="Q772" s="101"/>
      <c r="R772" s="102"/>
      <c r="S772" s="101"/>
      <c r="T772" s="101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</row>
    <row r="773" spans="1:32" s="103" customFormat="1" x14ac:dyDescent="0.3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4"/>
      <c r="O773" s="101"/>
      <c r="P773" s="101"/>
      <c r="Q773" s="101"/>
      <c r="R773" s="102"/>
      <c r="S773" s="101"/>
      <c r="T773" s="101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</row>
    <row r="774" spans="1:32" s="103" customFormat="1" x14ac:dyDescent="0.3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4"/>
      <c r="O774" s="101"/>
      <c r="P774" s="101"/>
      <c r="Q774" s="101"/>
      <c r="R774" s="102"/>
      <c r="S774" s="101"/>
      <c r="T774" s="101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</row>
    <row r="775" spans="1:32" s="103" customFormat="1" x14ac:dyDescent="0.3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4"/>
      <c r="O775" s="101"/>
      <c r="P775" s="101"/>
      <c r="Q775" s="101"/>
      <c r="R775" s="102"/>
      <c r="S775" s="101"/>
      <c r="T775" s="101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</row>
    <row r="776" spans="1:32" s="103" customFormat="1" x14ac:dyDescent="0.3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4"/>
      <c r="O776" s="101"/>
      <c r="P776" s="101"/>
      <c r="Q776" s="101"/>
      <c r="R776" s="102"/>
      <c r="S776" s="101"/>
      <c r="T776" s="101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</row>
    <row r="777" spans="1:32" s="103" customFormat="1" x14ac:dyDescent="0.3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4"/>
      <c r="O777" s="101"/>
      <c r="P777" s="101"/>
      <c r="Q777" s="101"/>
      <c r="R777" s="102"/>
      <c r="S777" s="101"/>
      <c r="T777" s="101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</row>
    <row r="778" spans="1:32" s="103" customFormat="1" x14ac:dyDescent="0.3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4"/>
      <c r="O778" s="101"/>
      <c r="P778" s="101"/>
      <c r="Q778" s="101"/>
      <c r="R778" s="102"/>
      <c r="S778" s="101"/>
      <c r="T778" s="101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</row>
    <row r="779" spans="1:32" s="103" customFormat="1" x14ac:dyDescent="0.3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4"/>
      <c r="O779" s="101"/>
      <c r="P779" s="101"/>
      <c r="Q779" s="101"/>
      <c r="R779" s="102"/>
      <c r="S779" s="101"/>
      <c r="T779" s="101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</row>
    <row r="780" spans="1:32" s="103" customFormat="1" x14ac:dyDescent="0.3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4"/>
      <c r="O780" s="101"/>
      <c r="P780" s="101"/>
      <c r="Q780" s="101"/>
      <c r="R780" s="102"/>
      <c r="S780" s="101"/>
      <c r="T780" s="101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</row>
    <row r="781" spans="1:32" s="103" customFormat="1" x14ac:dyDescent="0.3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4"/>
      <c r="O781" s="101"/>
      <c r="P781" s="101"/>
      <c r="Q781" s="101"/>
      <c r="R781" s="102"/>
      <c r="S781" s="101"/>
      <c r="T781" s="101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</row>
    <row r="782" spans="1:32" s="103" customFormat="1" x14ac:dyDescent="0.3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4"/>
      <c r="O782" s="101"/>
      <c r="P782" s="101"/>
      <c r="Q782" s="101"/>
      <c r="R782" s="102"/>
      <c r="S782" s="101"/>
      <c r="T782" s="101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</row>
    <row r="783" spans="1:32" s="103" customFormat="1" x14ac:dyDescent="0.3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4"/>
      <c r="O783" s="101"/>
      <c r="P783" s="101"/>
      <c r="Q783" s="101"/>
      <c r="R783" s="102"/>
      <c r="S783" s="101"/>
      <c r="T783" s="101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</row>
    <row r="784" spans="1:32" s="103" customFormat="1" x14ac:dyDescent="0.3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4"/>
      <c r="O784" s="101"/>
      <c r="P784" s="101"/>
      <c r="Q784" s="101"/>
      <c r="R784" s="102"/>
      <c r="S784" s="101"/>
      <c r="T784" s="101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</row>
    <row r="785" spans="1:32" s="103" customFormat="1" x14ac:dyDescent="0.3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4"/>
      <c r="O785" s="101"/>
      <c r="P785" s="101"/>
      <c r="Q785" s="101"/>
      <c r="R785" s="102"/>
      <c r="S785" s="101"/>
      <c r="T785" s="101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</row>
    <row r="786" spans="1:32" s="103" customFormat="1" x14ac:dyDescent="0.3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4"/>
      <c r="O786" s="101"/>
      <c r="P786" s="101"/>
      <c r="Q786" s="101"/>
      <c r="R786" s="102"/>
      <c r="S786" s="101"/>
      <c r="T786" s="101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</row>
    <row r="787" spans="1:32" s="103" customFormat="1" x14ac:dyDescent="0.3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4"/>
      <c r="O787" s="101"/>
      <c r="P787" s="101"/>
      <c r="Q787" s="101"/>
      <c r="R787" s="102"/>
      <c r="S787" s="101"/>
      <c r="T787" s="101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</row>
    <row r="788" spans="1:32" s="103" customFormat="1" x14ac:dyDescent="0.3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4"/>
      <c r="O788" s="101"/>
      <c r="P788" s="101"/>
      <c r="Q788" s="101"/>
      <c r="R788" s="102"/>
      <c r="S788" s="101"/>
      <c r="T788" s="101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</row>
    <row r="789" spans="1:32" s="103" customFormat="1" x14ac:dyDescent="0.3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4"/>
      <c r="O789" s="101"/>
      <c r="P789" s="101"/>
      <c r="Q789" s="101"/>
      <c r="R789" s="102"/>
      <c r="S789" s="101"/>
      <c r="T789" s="101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</row>
    <row r="790" spans="1:32" s="103" customFormat="1" x14ac:dyDescent="0.3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4"/>
      <c r="O790" s="101"/>
      <c r="P790" s="101"/>
      <c r="Q790" s="101"/>
      <c r="R790" s="102"/>
      <c r="S790" s="101"/>
      <c r="T790" s="101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</row>
    <row r="791" spans="1:32" s="103" customFormat="1" x14ac:dyDescent="0.3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4"/>
      <c r="O791" s="101"/>
      <c r="P791" s="101"/>
      <c r="Q791" s="101"/>
      <c r="R791" s="102"/>
      <c r="S791" s="101"/>
      <c r="T791" s="101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</row>
    <row r="792" spans="1:32" s="103" customFormat="1" x14ac:dyDescent="0.3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4"/>
      <c r="O792" s="101"/>
      <c r="P792" s="101"/>
      <c r="Q792" s="101"/>
      <c r="R792" s="102"/>
      <c r="S792" s="101"/>
      <c r="T792" s="101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</row>
    <row r="793" spans="1:32" s="103" customFormat="1" x14ac:dyDescent="0.3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4"/>
      <c r="O793" s="101"/>
      <c r="P793" s="101"/>
      <c r="Q793" s="101"/>
      <c r="R793" s="15"/>
      <c r="S793" s="101"/>
      <c r="T793" s="101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</row>
    <row r="794" spans="1:32" s="103" customFormat="1" x14ac:dyDescent="0.3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4"/>
      <c r="O794" s="101"/>
      <c r="P794" s="101"/>
      <c r="Q794" s="101"/>
      <c r="R794" s="15"/>
      <c r="S794" s="101"/>
      <c r="T794" s="101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</row>
    <row r="795" spans="1:32" s="103" customFormat="1" x14ac:dyDescent="0.3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4"/>
      <c r="O795" s="101"/>
      <c r="P795" s="101"/>
      <c r="Q795" s="101"/>
      <c r="R795" s="82"/>
      <c r="S795" s="101"/>
      <c r="T795" s="101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</row>
    <row r="796" spans="1:32" s="103" customFormat="1" x14ac:dyDescent="0.3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4"/>
      <c r="O796" s="101"/>
      <c r="P796" s="101"/>
      <c r="Q796" s="101"/>
      <c r="R796" s="102"/>
      <c r="S796" s="101"/>
      <c r="T796" s="101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</row>
    <row r="797" spans="1:32" s="103" customFormat="1" x14ac:dyDescent="0.3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4"/>
      <c r="O797" s="101"/>
      <c r="P797" s="101"/>
      <c r="Q797" s="101"/>
      <c r="R797" s="102"/>
      <c r="S797" s="101"/>
      <c r="T797" s="101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</row>
    <row r="798" spans="1:32" s="103" customFormat="1" x14ac:dyDescent="0.3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4"/>
      <c r="O798" s="101"/>
      <c r="P798" s="101"/>
      <c r="Q798" s="101"/>
      <c r="R798" s="102"/>
      <c r="S798" s="101"/>
      <c r="T798" s="101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</row>
    <row r="799" spans="1:32" s="103" customFormat="1" x14ac:dyDescent="0.3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4"/>
      <c r="O799" s="101"/>
      <c r="P799" s="101"/>
      <c r="Q799" s="101"/>
      <c r="R799" s="102"/>
      <c r="S799" s="101"/>
      <c r="T799" s="101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</row>
    <row r="800" spans="1:32" s="103" customFormat="1" x14ac:dyDescent="0.3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4"/>
      <c r="O800" s="101"/>
      <c r="P800" s="101"/>
      <c r="Q800" s="101"/>
      <c r="R800" s="102"/>
      <c r="S800" s="101"/>
      <c r="T800" s="101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</row>
    <row r="801" spans="1:32" s="103" customFormat="1" x14ac:dyDescent="0.3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4"/>
      <c r="O801" s="101"/>
      <c r="P801" s="101"/>
      <c r="Q801" s="101"/>
      <c r="R801" s="102"/>
      <c r="S801" s="101"/>
      <c r="T801" s="101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</row>
    <row r="802" spans="1:32" s="103" customFormat="1" x14ac:dyDescent="0.3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4"/>
      <c r="O802" s="101"/>
      <c r="P802" s="101"/>
      <c r="Q802" s="101"/>
      <c r="R802" s="102"/>
      <c r="S802" s="101"/>
      <c r="T802" s="101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</row>
    <row r="803" spans="1:32" s="103" customFormat="1" x14ac:dyDescent="0.3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4"/>
      <c r="O803" s="101"/>
      <c r="P803" s="101"/>
      <c r="Q803" s="101"/>
      <c r="R803" s="15"/>
      <c r="S803" s="101"/>
      <c r="T803" s="101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</row>
    <row r="804" spans="1:32" s="103" customFormat="1" x14ac:dyDescent="0.3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4"/>
      <c r="O804" s="101"/>
      <c r="P804" s="101"/>
      <c r="Q804" s="101"/>
      <c r="R804" s="102"/>
      <c r="S804" s="101"/>
      <c r="T804" s="101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</row>
    <row r="805" spans="1:32" s="103" customFormat="1" x14ac:dyDescent="0.3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4"/>
      <c r="O805" s="101"/>
      <c r="P805" s="101"/>
      <c r="Q805" s="101"/>
      <c r="R805" s="102"/>
      <c r="S805" s="101"/>
      <c r="T805" s="101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</row>
    <row r="806" spans="1:32" s="103" customFormat="1" x14ac:dyDescent="0.3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4"/>
      <c r="O806" s="101"/>
      <c r="P806" s="101"/>
      <c r="Q806" s="101"/>
      <c r="R806" s="102"/>
      <c r="S806" s="101"/>
      <c r="T806" s="101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</row>
    <row r="807" spans="1:32" s="103" customFormat="1" x14ac:dyDescent="0.3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4"/>
      <c r="O807" s="101"/>
      <c r="P807" s="101"/>
      <c r="Q807" s="101"/>
      <c r="R807" s="102"/>
      <c r="S807" s="101"/>
      <c r="T807" s="101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</row>
    <row r="808" spans="1:32" s="103" customFormat="1" x14ac:dyDescent="0.3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4"/>
      <c r="O808" s="101"/>
      <c r="P808" s="101"/>
      <c r="Q808" s="101"/>
      <c r="R808" s="102"/>
      <c r="S808" s="101"/>
      <c r="T808" s="101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</row>
    <row r="809" spans="1:32" s="103" customFormat="1" x14ac:dyDescent="0.3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4"/>
      <c r="O809" s="101"/>
      <c r="P809" s="101"/>
      <c r="Q809" s="101"/>
      <c r="R809" s="15"/>
      <c r="S809" s="101"/>
      <c r="T809" s="101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</row>
    <row r="810" spans="1:32" s="103" customFormat="1" x14ac:dyDescent="0.3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4"/>
      <c r="O810" s="101"/>
      <c r="P810" s="101"/>
      <c r="Q810" s="101"/>
      <c r="R810" s="102"/>
      <c r="S810" s="101"/>
      <c r="T810" s="101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</row>
    <row r="811" spans="1:32" s="103" customFormat="1" x14ac:dyDescent="0.3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4"/>
      <c r="O811" s="101"/>
      <c r="P811" s="101"/>
      <c r="Q811" s="101"/>
      <c r="R811" s="82"/>
      <c r="S811" s="101"/>
      <c r="T811" s="101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</row>
    <row r="812" spans="1:32" s="103" customFormat="1" x14ac:dyDescent="0.3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4"/>
      <c r="O812" s="101"/>
      <c r="P812" s="101"/>
      <c r="Q812" s="101"/>
      <c r="R812" s="102"/>
      <c r="S812" s="101"/>
      <c r="T812" s="101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</row>
    <row r="813" spans="1:32" s="103" customFormat="1" x14ac:dyDescent="0.3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4"/>
      <c r="O813" s="101"/>
      <c r="P813" s="101"/>
      <c r="Q813" s="101"/>
      <c r="R813" s="102"/>
      <c r="S813" s="101"/>
      <c r="T813" s="101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</row>
    <row r="814" spans="1:32" s="103" customFormat="1" x14ac:dyDescent="0.3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4"/>
      <c r="O814" s="101"/>
      <c r="P814" s="101"/>
      <c r="Q814" s="101"/>
      <c r="R814" s="102"/>
      <c r="S814" s="101"/>
      <c r="T814" s="101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</row>
    <row r="815" spans="1:32" s="103" customFormat="1" x14ac:dyDescent="0.3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4"/>
      <c r="O815" s="101"/>
      <c r="P815" s="101"/>
      <c r="Q815" s="101"/>
      <c r="R815" s="102"/>
      <c r="S815" s="101"/>
      <c r="T815" s="101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</row>
    <row r="816" spans="1:32" s="103" customFormat="1" x14ac:dyDescent="0.3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4"/>
      <c r="O816" s="101"/>
      <c r="P816" s="101"/>
      <c r="Q816" s="101"/>
      <c r="R816" s="102"/>
      <c r="S816" s="101"/>
      <c r="T816" s="101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</row>
    <row r="817" spans="1:32" s="103" customFormat="1" x14ac:dyDescent="0.3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4"/>
      <c r="O817" s="101"/>
      <c r="P817" s="101"/>
      <c r="Q817" s="101"/>
      <c r="R817" s="102"/>
      <c r="S817" s="101"/>
      <c r="T817" s="101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</row>
    <row r="818" spans="1:32" s="103" customFormat="1" x14ac:dyDescent="0.3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4"/>
      <c r="O818" s="101"/>
      <c r="P818" s="101"/>
      <c r="Q818" s="101"/>
      <c r="R818" s="102"/>
      <c r="S818" s="101"/>
      <c r="T818" s="101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</row>
    <row r="819" spans="1:32" s="103" customFormat="1" x14ac:dyDescent="0.3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4"/>
      <c r="O819" s="101"/>
      <c r="P819" s="101"/>
      <c r="Q819" s="101"/>
      <c r="R819" s="102"/>
      <c r="S819" s="101"/>
      <c r="T819" s="101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</row>
    <row r="820" spans="1:32" s="103" customFormat="1" x14ac:dyDescent="0.3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4"/>
      <c r="O820" s="101"/>
      <c r="P820" s="101"/>
      <c r="Q820" s="101"/>
      <c r="R820" s="102"/>
      <c r="S820" s="101"/>
      <c r="T820" s="101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</row>
    <row r="821" spans="1:32" s="103" customFormat="1" x14ac:dyDescent="0.3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4"/>
      <c r="O821" s="101"/>
      <c r="P821" s="101"/>
      <c r="Q821" s="101"/>
      <c r="R821" s="102"/>
      <c r="S821" s="101"/>
      <c r="T821" s="101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</row>
    <row r="822" spans="1:32" s="103" customFormat="1" x14ac:dyDescent="0.3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4"/>
      <c r="O822" s="101"/>
      <c r="P822" s="101"/>
      <c r="Q822" s="101"/>
      <c r="R822" s="102"/>
      <c r="S822" s="101"/>
      <c r="T822" s="101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</row>
    <row r="823" spans="1:32" s="103" customFormat="1" x14ac:dyDescent="0.3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4"/>
      <c r="O823" s="101"/>
      <c r="P823" s="101"/>
      <c r="Q823" s="101"/>
      <c r="R823" s="102"/>
      <c r="S823" s="101"/>
      <c r="T823" s="101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</row>
    <row r="824" spans="1:32" s="103" customFormat="1" x14ac:dyDescent="0.3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4"/>
      <c r="O824" s="101"/>
      <c r="P824" s="101"/>
      <c r="Q824" s="101"/>
      <c r="R824" s="102"/>
      <c r="S824" s="101"/>
      <c r="T824" s="101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</row>
    <row r="825" spans="1:32" s="103" customFormat="1" x14ac:dyDescent="0.3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4"/>
      <c r="O825" s="101"/>
      <c r="P825" s="101"/>
      <c r="Q825" s="101"/>
      <c r="R825" s="102"/>
      <c r="S825" s="101"/>
      <c r="T825" s="101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</row>
    <row r="826" spans="1:32" s="103" customFormat="1" x14ac:dyDescent="0.3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4"/>
      <c r="O826" s="101"/>
      <c r="P826" s="101"/>
      <c r="Q826" s="101"/>
      <c r="R826" s="102"/>
      <c r="S826" s="101"/>
      <c r="T826" s="101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</row>
    <row r="827" spans="1:32" s="103" customFormat="1" x14ac:dyDescent="0.3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4"/>
      <c r="O827" s="101"/>
      <c r="P827" s="101"/>
      <c r="Q827" s="101"/>
      <c r="R827" s="102"/>
      <c r="S827" s="101"/>
      <c r="T827" s="101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</row>
    <row r="828" spans="1:32" s="103" customFormat="1" x14ac:dyDescent="0.3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4"/>
      <c r="O828" s="101"/>
      <c r="P828" s="101"/>
      <c r="Q828" s="101"/>
      <c r="R828" s="102"/>
      <c r="S828" s="101"/>
      <c r="T828" s="101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</row>
    <row r="829" spans="1:32" s="103" customFormat="1" x14ac:dyDescent="0.3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4"/>
      <c r="O829" s="101"/>
      <c r="P829" s="101"/>
      <c r="Q829" s="101"/>
      <c r="R829" s="102"/>
      <c r="S829" s="101"/>
      <c r="T829" s="101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</row>
    <row r="830" spans="1:32" s="103" customFormat="1" x14ac:dyDescent="0.3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4"/>
      <c r="O830" s="101"/>
      <c r="P830" s="101"/>
      <c r="Q830" s="101"/>
      <c r="R830" s="102"/>
      <c r="S830" s="101"/>
      <c r="T830" s="101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</row>
    <row r="831" spans="1:32" s="103" customFormat="1" x14ac:dyDescent="0.3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4"/>
      <c r="O831" s="101"/>
      <c r="P831" s="101"/>
      <c r="Q831" s="101"/>
      <c r="R831" s="102"/>
      <c r="S831" s="101"/>
      <c r="T831" s="101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</row>
    <row r="832" spans="1:32" s="103" customFormat="1" x14ac:dyDescent="0.3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4"/>
      <c r="O832" s="101"/>
      <c r="P832" s="101"/>
      <c r="Q832" s="101"/>
      <c r="R832" s="102"/>
      <c r="S832" s="101"/>
      <c r="T832" s="101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</row>
    <row r="833" spans="1:32" s="103" customFormat="1" x14ac:dyDescent="0.3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4"/>
      <c r="O833" s="101"/>
      <c r="P833" s="101"/>
      <c r="Q833" s="101"/>
      <c r="R833" s="102"/>
      <c r="S833" s="101"/>
      <c r="T833" s="101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</row>
    <row r="834" spans="1:32" s="103" customFormat="1" x14ac:dyDescent="0.3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4"/>
      <c r="O834" s="101"/>
      <c r="P834" s="101"/>
      <c r="Q834" s="101"/>
      <c r="R834" s="102"/>
      <c r="S834" s="101"/>
      <c r="T834" s="101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</row>
    <row r="835" spans="1:32" s="103" customFormat="1" x14ac:dyDescent="0.3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4"/>
      <c r="O835" s="101"/>
      <c r="P835" s="101"/>
      <c r="Q835" s="101"/>
      <c r="R835" s="102"/>
      <c r="S835" s="101"/>
      <c r="T835" s="101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</row>
    <row r="836" spans="1:32" s="103" customFormat="1" x14ac:dyDescent="0.3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4"/>
      <c r="O836" s="101"/>
      <c r="P836" s="101"/>
      <c r="Q836" s="101"/>
      <c r="R836" s="102"/>
      <c r="S836" s="101"/>
      <c r="T836" s="101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</row>
    <row r="837" spans="1:32" s="103" customFormat="1" x14ac:dyDescent="0.3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4"/>
      <c r="O837" s="101"/>
      <c r="P837" s="101"/>
      <c r="Q837" s="101"/>
      <c r="R837" s="102"/>
      <c r="S837" s="101"/>
      <c r="T837" s="101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</row>
    <row r="838" spans="1:32" s="103" customFormat="1" x14ac:dyDescent="0.3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4"/>
      <c r="O838" s="101"/>
      <c r="P838" s="101"/>
      <c r="Q838" s="101"/>
      <c r="R838" s="102"/>
      <c r="S838" s="101"/>
      <c r="T838" s="101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</row>
    <row r="839" spans="1:32" s="103" customFormat="1" x14ac:dyDescent="0.3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4"/>
      <c r="O839" s="101"/>
      <c r="P839" s="101"/>
      <c r="Q839" s="101"/>
      <c r="R839" s="102"/>
      <c r="S839" s="101"/>
      <c r="T839" s="101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</row>
    <row r="840" spans="1:32" s="103" customFormat="1" x14ac:dyDescent="0.3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4"/>
      <c r="O840" s="101"/>
      <c r="P840" s="101"/>
      <c r="Q840" s="101"/>
      <c r="R840" s="102"/>
      <c r="S840" s="101"/>
      <c r="T840" s="101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</row>
    <row r="841" spans="1:32" s="103" customFormat="1" x14ac:dyDescent="0.3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4"/>
      <c r="O841" s="101"/>
      <c r="P841" s="101"/>
      <c r="Q841" s="101"/>
      <c r="R841" s="102"/>
      <c r="S841" s="101"/>
      <c r="T841" s="101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</row>
    <row r="842" spans="1:32" s="103" customFormat="1" x14ac:dyDescent="0.3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4"/>
      <c r="O842" s="101"/>
      <c r="P842" s="101"/>
      <c r="Q842" s="101"/>
      <c r="R842" s="102"/>
      <c r="S842" s="101"/>
      <c r="T842" s="101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</row>
    <row r="843" spans="1:32" s="103" customFormat="1" x14ac:dyDescent="0.3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4"/>
      <c r="O843" s="101"/>
      <c r="P843" s="101"/>
      <c r="Q843" s="101"/>
      <c r="R843" s="102"/>
      <c r="S843" s="101"/>
      <c r="T843" s="101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</row>
    <row r="844" spans="1:32" s="103" customFormat="1" x14ac:dyDescent="0.3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4"/>
      <c r="O844" s="101"/>
      <c r="P844" s="101"/>
      <c r="Q844" s="101"/>
      <c r="R844" s="102"/>
      <c r="S844" s="101"/>
      <c r="T844" s="101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</row>
    <row r="845" spans="1:32" s="103" customFormat="1" x14ac:dyDescent="0.3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4"/>
      <c r="O845" s="101"/>
      <c r="P845" s="101"/>
      <c r="Q845" s="101"/>
      <c r="R845" s="102"/>
      <c r="S845" s="101"/>
      <c r="T845" s="101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</row>
    <row r="846" spans="1:32" s="103" customFormat="1" x14ac:dyDescent="0.3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4"/>
      <c r="O846" s="101"/>
      <c r="P846" s="101"/>
      <c r="Q846" s="101"/>
      <c r="R846" s="102"/>
      <c r="S846" s="101"/>
      <c r="T846" s="101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</row>
    <row r="847" spans="1:32" s="103" customFormat="1" x14ac:dyDescent="0.3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4"/>
      <c r="O847" s="101"/>
      <c r="P847" s="101"/>
      <c r="Q847" s="101"/>
      <c r="R847" s="102"/>
      <c r="S847" s="101"/>
      <c r="T847" s="101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</row>
    <row r="848" spans="1:32" s="103" customFormat="1" x14ac:dyDescent="0.3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4"/>
      <c r="O848" s="101"/>
      <c r="P848" s="101"/>
      <c r="Q848" s="101"/>
      <c r="R848" s="102"/>
      <c r="S848" s="101"/>
      <c r="T848" s="101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</row>
    <row r="849" spans="1:32" s="103" customFormat="1" x14ac:dyDescent="0.3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4"/>
      <c r="O849" s="101"/>
      <c r="P849" s="101"/>
      <c r="Q849" s="101"/>
      <c r="R849" s="102"/>
      <c r="S849" s="101"/>
      <c r="T849" s="101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</row>
    <row r="850" spans="1:32" s="103" customFormat="1" x14ac:dyDescent="0.3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4"/>
      <c r="O850" s="101"/>
      <c r="P850" s="101"/>
      <c r="Q850" s="101"/>
      <c r="R850" s="102"/>
      <c r="S850" s="101"/>
      <c r="T850" s="101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</row>
    <row r="851" spans="1:32" s="103" customFormat="1" x14ac:dyDescent="0.3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4"/>
      <c r="O851" s="101"/>
      <c r="P851" s="101"/>
      <c r="Q851" s="101"/>
      <c r="R851" s="102"/>
      <c r="S851" s="101"/>
      <c r="T851" s="101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</row>
    <row r="852" spans="1:32" s="103" customFormat="1" x14ac:dyDescent="0.3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4"/>
      <c r="O852" s="101"/>
      <c r="P852" s="101"/>
      <c r="Q852" s="101"/>
      <c r="R852" s="102"/>
      <c r="S852" s="101"/>
      <c r="T852" s="101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</row>
    <row r="853" spans="1:32" s="103" customFormat="1" x14ac:dyDescent="0.3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4"/>
      <c r="O853" s="101"/>
      <c r="P853" s="101"/>
      <c r="Q853" s="101"/>
      <c r="R853" s="102"/>
      <c r="S853" s="101"/>
      <c r="T853" s="101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</row>
    <row r="854" spans="1:32" s="103" customFormat="1" x14ac:dyDescent="0.3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4"/>
      <c r="O854" s="101"/>
      <c r="P854" s="101"/>
      <c r="Q854" s="101"/>
      <c r="R854" s="102"/>
      <c r="S854" s="101"/>
      <c r="T854" s="101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</row>
    <row r="855" spans="1:32" s="103" customFormat="1" x14ac:dyDescent="0.3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4"/>
      <c r="O855" s="101"/>
      <c r="P855" s="101"/>
      <c r="Q855" s="101"/>
      <c r="R855" s="102"/>
      <c r="S855" s="101"/>
      <c r="T855" s="101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</row>
    <row r="856" spans="1:32" s="103" customFormat="1" x14ac:dyDescent="0.3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4"/>
      <c r="O856" s="101"/>
      <c r="P856" s="101"/>
      <c r="Q856" s="101"/>
      <c r="R856" s="102"/>
      <c r="S856" s="101"/>
      <c r="T856" s="101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</row>
    <row r="857" spans="1:32" s="103" customFormat="1" x14ac:dyDescent="0.3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4"/>
      <c r="O857" s="101"/>
      <c r="P857" s="101"/>
      <c r="Q857" s="101"/>
      <c r="R857" s="102"/>
      <c r="S857" s="101"/>
      <c r="T857" s="101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</row>
    <row r="858" spans="1:32" s="103" customFormat="1" x14ac:dyDescent="0.3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4"/>
      <c r="O858" s="101"/>
      <c r="P858" s="101"/>
      <c r="Q858" s="101"/>
      <c r="R858" s="102"/>
      <c r="S858" s="101"/>
      <c r="T858" s="101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</row>
    <row r="859" spans="1:32" s="103" customFormat="1" x14ac:dyDescent="0.3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4"/>
      <c r="O859" s="101"/>
      <c r="P859" s="101"/>
      <c r="Q859" s="101"/>
      <c r="R859" s="102"/>
      <c r="S859" s="101"/>
      <c r="T859" s="101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</row>
    <row r="860" spans="1:32" s="103" customFormat="1" x14ac:dyDescent="0.3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4"/>
      <c r="O860" s="101"/>
      <c r="P860" s="101"/>
      <c r="Q860" s="101"/>
      <c r="R860" s="102"/>
      <c r="S860" s="101"/>
      <c r="T860" s="101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</row>
    <row r="861" spans="1:32" s="103" customFormat="1" x14ac:dyDescent="0.3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4"/>
      <c r="O861" s="101"/>
      <c r="P861" s="101"/>
      <c r="Q861" s="101"/>
      <c r="R861" s="102"/>
      <c r="S861" s="101"/>
      <c r="T861" s="101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</row>
    <row r="862" spans="1:32" s="103" customFormat="1" x14ac:dyDescent="0.3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4"/>
      <c r="O862" s="101"/>
      <c r="P862" s="101"/>
      <c r="Q862" s="101"/>
      <c r="R862" s="102"/>
      <c r="S862" s="101"/>
      <c r="T862" s="101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</row>
    <row r="863" spans="1:32" s="103" customFormat="1" x14ac:dyDescent="0.3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4"/>
      <c r="O863" s="101"/>
      <c r="P863" s="101"/>
      <c r="Q863" s="101"/>
      <c r="R863" s="102"/>
      <c r="S863" s="101"/>
      <c r="T863" s="101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</row>
    <row r="864" spans="1:32" s="103" customFormat="1" x14ac:dyDescent="0.3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4"/>
      <c r="O864" s="101"/>
      <c r="P864" s="101"/>
      <c r="Q864" s="101"/>
      <c r="R864" s="102"/>
      <c r="S864" s="101"/>
      <c r="T864" s="101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</row>
    <row r="865" spans="1:32" s="103" customFormat="1" x14ac:dyDescent="0.3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4"/>
      <c r="O865" s="101"/>
      <c r="P865" s="101"/>
      <c r="Q865" s="101"/>
      <c r="R865" s="102"/>
      <c r="S865" s="101"/>
      <c r="T865" s="101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</row>
    <row r="866" spans="1:32" s="103" customFormat="1" x14ac:dyDescent="0.3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4"/>
      <c r="O866" s="101"/>
      <c r="P866" s="101"/>
      <c r="Q866" s="101"/>
      <c r="R866" s="102"/>
      <c r="S866" s="101"/>
      <c r="T866" s="101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</row>
    <row r="867" spans="1:32" s="103" customFormat="1" x14ac:dyDescent="0.3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4"/>
      <c r="O867" s="101"/>
      <c r="P867" s="101"/>
      <c r="Q867" s="101"/>
      <c r="R867" s="102"/>
      <c r="S867" s="101"/>
      <c r="T867" s="101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</row>
    <row r="868" spans="1:32" s="103" customFormat="1" x14ac:dyDescent="0.3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4"/>
      <c r="O868" s="101"/>
      <c r="P868" s="101"/>
      <c r="Q868" s="101"/>
      <c r="R868" s="102"/>
      <c r="S868" s="101"/>
      <c r="T868" s="101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</row>
    <row r="869" spans="1:32" s="103" customFormat="1" x14ac:dyDescent="0.3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4"/>
      <c r="O869" s="101"/>
      <c r="P869" s="101"/>
      <c r="Q869" s="101"/>
      <c r="R869" s="102"/>
      <c r="S869" s="101"/>
      <c r="T869" s="101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</row>
    <row r="870" spans="1:32" s="103" customFormat="1" x14ac:dyDescent="0.3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4"/>
      <c r="O870" s="101"/>
      <c r="P870" s="101"/>
      <c r="Q870" s="101"/>
      <c r="R870" s="102"/>
      <c r="S870" s="101"/>
      <c r="T870" s="101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</row>
    <row r="871" spans="1:32" s="103" customFormat="1" x14ac:dyDescent="0.3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4"/>
      <c r="O871" s="101"/>
      <c r="P871" s="101"/>
      <c r="Q871" s="101"/>
      <c r="R871" s="102"/>
      <c r="S871" s="101"/>
      <c r="T871" s="101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</row>
    <row r="872" spans="1:32" s="103" customFormat="1" x14ac:dyDescent="0.3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4"/>
      <c r="O872" s="101"/>
      <c r="P872" s="101"/>
      <c r="Q872" s="101"/>
      <c r="R872" s="102"/>
      <c r="S872" s="101"/>
      <c r="T872" s="101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</row>
    <row r="873" spans="1:32" s="103" customFormat="1" x14ac:dyDescent="0.3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4"/>
      <c r="O873" s="101"/>
      <c r="P873" s="101"/>
      <c r="Q873" s="101"/>
      <c r="R873" s="102"/>
      <c r="S873" s="101"/>
      <c r="T873" s="101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</row>
    <row r="874" spans="1:32" s="103" customFormat="1" x14ac:dyDescent="0.3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4"/>
      <c r="O874" s="101"/>
      <c r="P874" s="101"/>
      <c r="Q874" s="101"/>
      <c r="R874" s="102"/>
      <c r="S874" s="101"/>
      <c r="T874" s="101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</row>
    <row r="875" spans="1:32" s="103" customFormat="1" x14ac:dyDescent="0.3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4"/>
      <c r="O875" s="101"/>
      <c r="P875" s="101"/>
      <c r="Q875" s="101"/>
      <c r="R875" s="102"/>
      <c r="S875" s="101"/>
      <c r="T875" s="101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</row>
    <row r="876" spans="1:32" s="103" customFormat="1" x14ac:dyDescent="0.3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4"/>
      <c r="O876" s="101"/>
      <c r="P876" s="101"/>
      <c r="Q876" s="101"/>
      <c r="R876" s="102"/>
      <c r="S876" s="101"/>
      <c r="T876" s="101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</row>
    <row r="877" spans="1:32" s="103" customFormat="1" x14ac:dyDescent="0.3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4"/>
      <c r="O877" s="101"/>
      <c r="P877" s="101"/>
      <c r="Q877" s="101"/>
      <c r="R877" s="102"/>
      <c r="S877" s="101"/>
      <c r="T877" s="101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</row>
    <row r="878" spans="1:32" s="103" customFormat="1" x14ac:dyDescent="0.3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4"/>
      <c r="O878" s="101"/>
      <c r="P878" s="101"/>
      <c r="Q878" s="101"/>
      <c r="R878" s="102"/>
      <c r="S878" s="101"/>
      <c r="T878" s="101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</row>
    <row r="879" spans="1:32" s="103" customFormat="1" x14ac:dyDescent="0.3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4"/>
      <c r="O879" s="101"/>
      <c r="P879" s="101"/>
      <c r="Q879" s="101"/>
      <c r="R879" s="102"/>
      <c r="S879" s="101"/>
      <c r="T879" s="101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</row>
    <row r="880" spans="1:32" s="103" customFormat="1" x14ac:dyDescent="0.3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4"/>
      <c r="O880" s="101"/>
      <c r="P880" s="101"/>
      <c r="Q880" s="101"/>
      <c r="R880" s="102"/>
      <c r="S880" s="101"/>
      <c r="T880" s="101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</row>
    <row r="881" spans="1:32" s="103" customFormat="1" x14ac:dyDescent="0.3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4"/>
      <c r="O881" s="101"/>
      <c r="P881" s="101"/>
      <c r="Q881" s="101"/>
      <c r="R881" s="102"/>
      <c r="S881" s="101"/>
      <c r="T881" s="101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</row>
    <row r="882" spans="1:32" s="103" customFormat="1" x14ac:dyDescent="0.3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4"/>
      <c r="O882" s="101"/>
      <c r="P882" s="101"/>
      <c r="Q882" s="101"/>
      <c r="R882" s="102"/>
      <c r="S882" s="101"/>
      <c r="T882" s="101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</row>
    <row r="883" spans="1:32" s="103" customFormat="1" x14ac:dyDescent="0.3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4"/>
      <c r="O883" s="101"/>
      <c r="P883" s="101"/>
      <c r="Q883" s="101"/>
      <c r="R883" s="102"/>
      <c r="S883" s="101"/>
      <c r="T883" s="101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</row>
    <row r="884" spans="1:32" s="103" customFormat="1" x14ac:dyDescent="0.3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4"/>
      <c r="O884" s="101"/>
      <c r="P884" s="101"/>
      <c r="Q884" s="101"/>
      <c r="R884" s="15"/>
      <c r="S884" s="101"/>
      <c r="T884" s="101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</row>
    <row r="885" spans="1:32" s="103" customFormat="1" x14ac:dyDescent="0.3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4"/>
      <c r="O885" s="101"/>
      <c r="P885" s="101"/>
      <c r="Q885" s="101"/>
      <c r="R885" s="82"/>
      <c r="S885" s="101"/>
      <c r="T885" s="101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</row>
    <row r="886" spans="1:32" s="103" customFormat="1" x14ac:dyDescent="0.3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4"/>
      <c r="O886" s="101"/>
      <c r="P886" s="101"/>
      <c r="Q886" s="101"/>
      <c r="R886" s="102"/>
      <c r="S886" s="101"/>
      <c r="T886" s="101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</row>
    <row r="887" spans="1:32" s="103" customFormat="1" x14ac:dyDescent="0.3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4"/>
      <c r="O887" s="101"/>
      <c r="P887" s="101"/>
      <c r="Q887" s="101"/>
      <c r="R887" s="102"/>
      <c r="S887" s="101"/>
      <c r="T887" s="101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</row>
    <row r="888" spans="1:32" s="103" customFormat="1" x14ac:dyDescent="0.3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4"/>
      <c r="O888" s="101"/>
      <c r="P888" s="101"/>
      <c r="Q888" s="101"/>
      <c r="R888" s="102"/>
      <c r="S888" s="101"/>
      <c r="T888" s="101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</row>
    <row r="889" spans="1:32" s="103" customFormat="1" x14ac:dyDescent="0.3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4"/>
      <c r="O889" s="101"/>
      <c r="P889" s="101"/>
      <c r="Q889" s="101"/>
      <c r="R889" s="102"/>
      <c r="S889" s="101"/>
      <c r="T889" s="101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</row>
    <row r="890" spans="1:32" s="103" customFormat="1" x14ac:dyDescent="0.3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4"/>
      <c r="O890" s="101"/>
      <c r="P890" s="101"/>
      <c r="Q890" s="101"/>
      <c r="R890" s="102"/>
      <c r="S890" s="101"/>
      <c r="T890" s="101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</row>
    <row r="891" spans="1:32" s="103" customFormat="1" x14ac:dyDescent="0.3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4"/>
      <c r="O891" s="101"/>
      <c r="P891" s="101"/>
      <c r="Q891" s="101"/>
      <c r="R891" s="102"/>
      <c r="S891" s="101"/>
      <c r="T891" s="101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</row>
    <row r="892" spans="1:32" s="103" customFormat="1" x14ac:dyDescent="0.3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4"/>
      <c r="O892" s="101"/>
      <c r="P892" s="101"/>
      <c r="Q892" s="101"/>
      <c r="R892" s="102"/>
      <c r="S892" s="101"/>
      <c r="T892" s="101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</row>
    <row r="893" spans="1:32" s="103" customFormat="1" x14ac:dyDescent="0.3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4"/>
      <c r="O893" s="101"/>
      <c r="P893" s="101"/>
      <c r="Q893" s="101"/>
      <c r="R893" s="15"/>
      <c r="S893" s="101"/>
      <c r="T893" s="101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</row>
    <row r="894" spans="1:32" s="103" customFormat="1" x14ac:dyDescent="0.3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4"/>
      <c r="O894" s="101"/>
      <c r="P894" s="101"/>
      <c r="Q894" s="101"/>
      <c r="R894" s="102"/>
      <c r="S894" s="101"/>
      <c r="T894" s="101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</row>
    <row r="895" spans="1:32" s="103" customFormat="1" x14ac:dyDescent="0.3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4"/>
      <c r="O895" s="101"/>
      <c r="P895" s="101"/>
      <c r="Q895" s="101"/>
      <c r="R895" s="102"/>
      <c r="S895" s="101"/>
      <c r="T895" s="101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</row>
    <row r="896" spans="1:32" s="103" customFormat="1" x14ac:dyDescent="0.3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4"/>
      <c r="O896" s="101"/>
      <c r="P896" s="101"/>
      <c r="Q896" s="101"/>
      <c r="R896" s="102"/>
      <c r="S896" s="101"/>
      <c r="T896" s="101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</row>
    <row r="897" spans="1:32" s="103" customFormat="1" x14ac:dyDescent="0.3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4"/>
      <c r="O897" s="101"/>
      <c r="P897" s="101"/>
      <c r="Q897" s="101"/>
      <c r="R897" s="102"/>
      <c r="S897" s="101"/>
      <c r="T897" s="101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</row>
    <row r="898" spans="1:32" s="103" customFormat="1" x14ac:dyDescent="0.3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4"/>
      <c r="O898" s="101"/>
      <c r="P898" s="101"/>
      <c r="Q898" s="101"/>
      <c r="R898" s="102"/>
      <c r="S898" s="101"/>
      <c r="T898" s="101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</row>
    <row r="899" spans="1:32" s="103" customFormat="1" x14ac:dyDescent="0.3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4"/>
      <c r="O899" s="101"/>
      <c r="P899" s="101"/>
      <c r="Q899" s="101"/>
      <c r="R899" s="102"/>
      <c r="S899" s="101"/>
      <c r="T899" s="101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</row>
    <row r="900" spans="1:32" s="103" customFormat="1" x14ac:dyDescent="0.3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4"/>
      <c r="O900" s="101"/>
      <c r="P900" s="101"/>
      <c r="Q900" s="101"/>
      <c r="R900" s="102"/>
      <c r="S900" s="101"/>
      <c r="T900" s="101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</row>
    <row r="901" spans="1:32" s="103" customFormat="1" x14ac:dyDescent="0.3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4"/>
      <c r="O901" s="101"/>
      <c r="P901" s="101"/>
      <c r="Q901" s="101"/>
      <c r="R901" s="102"/>
      <c r="S901" s="101"/>
      <c r="T901" s="101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</row>
    <row r="902" spans="1:32" s="103" customFormat="1" x14ac:dyDescent="0.3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4"/>
      <c r="O902" s="101"/>
      <c r="P902" s="101"/>
      <c r="Q902" s="101"/>
      <c r="R902" s="102"/>
      <c r="S902" s="101"/>
      <c r="T902" s="101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</row>
    <row r="903" spans="1:32" s="103" customFormat="1" x14ac:dyDescent="0.3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4"/>
      <c r="O903" s="101"/>
      <c r="P903" s="101"/>
      <c r="Q903" s="101"/>
      <c r="R903" s="102"/>
      <c r="S903" s="101"/>
      <c r="T903" s="101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</row>
    <row r="904" spans="1:32" s="103" customFormat="1" x14ac:dyDescent="0.3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4"/>
      <c r="O904" s="101"/>
      <c r="P904" s="101"/>
      <c r="Q904" s="101"/>
      <c r="R904" s="102"/>
      <c r="S904" s="101"/>
      <c r="T904" s="101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</row>
    <row r="905" spans="1:32" s="103" customFormat="1" x14ac:dyDescent="0.3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4"/>
      <c r="O905" s="101"/>
      <c r="P905" s="101"/>
      <c r="Q905" s="101"/>
      <c r="R905" s="102"/>
      <c r="S905" s="101"/>
      <c r="T905" s="101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</row>
    <row r="906" spans="1:32" s="103" customFormat="1" x14ac:dyDescent="0.3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4"/>
      <c r="O906" s="101"/>
      <c r="P906" s="101"/>
      <c r="Q906" s="101"/>
      <c r="R906" s="102"/>
      <c r="S906" s="101"/>
      <c r="T906" s="101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</row>
    <row r="907" spans="1:32" s="103" customFormat="1" x14ac:dyDescent="0.3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4"/>
      <c r="O907" s="101"/>
      <c r="P907" s="101"/>
      <c r="Q907" s="101"/>
      <c r="R907" s="102"/>
      <c r="S907" s="101"/>
      <c r="T907" s="101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</row>
    <row r="908" spans="1:32" s="103" customFormat="1" x14ac:dyDescent="0.3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4"/>
      <c r="O908" s="101"/>
      <c r="P908" s="101"/>
      <c r="Q908" s="101"/>
      <c r="R908" s="102"/>
      <c r="S908" s="101"/>
      <c r="T908" s="101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</row>
    <row r="909" spans="1:32" s="103" customFormat="1" x14ac:dyDescent="0.3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4"/>
      <c r="O909" s="101"/>
      <c r="P909" s="101"/>
      <c r="Q909" s="101"/>
      <c r="R909" s="102"/>
      <c r="S909" s="101"/>
      <c r="T909" s="101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</row>
    <row r="910" spans="1:32" s="103" customFormat="1" x14ac:dyDescent="0.3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4"/>
      <c r="O910" s="101"/>
      <c r="P910" s="101"/>
      <c r="Q910" s="101"/>
      <c r="R910" s="102"/>
      <c r="S910" s="101"/>
      <c r="T910" s="101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</row>
    <row r="911" spans="1:32" s="103" customFormat="1" x14ac:dyDescent="0.3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4"/>
      <c r="O911" s="101"/>
      <c r="P911" s="101"/>
      <c r="Q911" s="101"/>
      <c r="R911" s="102"/>
      <c r="S911" s="101"/>
      <c r="T911" s="101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</row>
    <row r="912" spans="1:32" s="103" customFormat="1" x14ac:dyDescent="0.3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4"/>
      <c r="O912" s="101"/>
      <c r="P912" s="101"/>
      <c r="Q912" s="101"/>
      <c r="R912" s="102"/>
      <c r="S912" s="101"/>
      <c r="T912" s="101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</row>
    <row r="913" spans="1:32" s="103" customFormat="1" x14ac:dyDescent="0.3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4"/>
      <c r="O913" s="101"/>
      <c r="P913" s="101"/>
      <c r="Q913" s="101"/>
      <c r="R913" s="102"/>
      <c r="S913" s="101"/>
      <c r="T913" s="101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</row>
    <row r="914" spans="1:32" s="103" customFormat="1" x14ac:dyDescent="0.3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4"/>
      <c r="O914" s="101"/>
      <c r="P914" s="101"/>
      <c r="Q914" s="101"/>
      <c r="R914" s="102"/>
      <c r="S914" s="101"/>
      <c r="T914" s="101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</row>
    <row r="915" spans="1:32" s="103" customFormat="1" x14ac:dyDescent="0.3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4"/>
      <c r="O915" s="101"/>
      <c r="P915" s="101"/>
      <c r="Q915" s="101"/>
      <c r="R915" s="102"/>
      <c r="S915" s="101"/>
      <c r="T915" s="101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</row>
    <row r="916" spans="1:32" s="103" customFormat="1" x14ac:dyDescent="0.3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4"/>
      <c r="O916" s="101"/>
      <c r="P916" s="101"/>
      <c r="Q916" s="101"/>
      <c r="R916" s="102"/>
      <c r="S916" s="101"/>
      <c r="T916" s="101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</row>
    <row r="917" spans="1:32" s="103" customFormat="1" x14ac:dyDescent="0.3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4"/>
      <c r="O917" s="101"/>
      <c r="P917" s="101"/>
      <c r="Q917" s="101"/>
      <c r="R917" s="102"/>
      <c r="S917" s="101"/>
      <c r="T917" s="101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</row>
    <row r="918" spans="1:32" s="103" customFormat="1" x14ac:dyDescent="0.3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4"/>
      <c r="O918" s="101"/>
      <c r="P918" s="101"/>
      <c r="Q918" s="101"/>
      <c r="R918" s="102"/>
      <c r="S918" s="101"/>
      <c r="T918" s="101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</row>
    <row r="919" spans="1:32" s="103" customFormat="1" x14ac:dyDescent="0.3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4"/>
      <c r="O919" s="101"/>
      <c r="P919" s="101"/>
      <c r="Q919" s="101"/>
      <c r="R919" s="102"/>
      <c r="S919" s="101"/>
      <c r="T919" s="101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</row>
    <row r="920" spans="1:32" s="103" customFormat="1" x14ac:dyDescent="0.3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4"/>
      <c r="O920" s="101"/>
      <c r="P920" s="101"/>
      <c r="Q920" s="101"/>
      <c r="R920" s="102"/>
      <c r="S920" s="101"/>
      <c r="T920" s="101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</row>
    <row r="921" spans="1:32" s="103" customFormat="1" x14ac:dyDescent="0.3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4"/>
      <c r="O921" s="101"/>
      <c r="P921" s="101"/>
      <c r="Q921" s="101"/>
      <c r="R921" s="102"/>
      <c r="S921" s="101"/>
      <c r="T921" s="101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</row>
    <row r="922" spans="1:32" s="103" customFormat="1" x14ac:dyDescent="0.3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4"/>
      <c r="O922" s="101"/>
      <c r="P922" s="101"/>
      <c r="Q922" s="101"/>
      <c r="R922" s="102"/>
      <c r="S922" s="101"/>
      <c r="T922" s="101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</row>
    <row r="923" spans="1:32" s="103" customFormat="1" x14ac:dyDescent="0.3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4"/>
      <c r="O923" s="101"/>
      <c r="P923" s="101"/>
      <c r="Q923" s="101"/>
      <c r="R923" s="102"/>
      <c r="S923" s="101"/>
      <c r="T923" s="101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</row>
    <row r="924" spans="1:32" s="103" customFormat="1" x14ac:dyDescent="0.3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4"/>
      <c r="O924" s="101"/>
      <c r="P924" s="101"/>
      <c r="Q924" s="101"/>
      <c r="R924" s="102"/>
      <c r="S924" s="101"/>
      <c r="T924" s="101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</row>
    <row r="925" spans="1:32" s="103" customFormat="1" x14ac:dyDescent="0.3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4"/>
      <c r="O925" s="101"/>
      <c r="P925" s="101"/>
      <c r="Q925" s="101"/>
      <c r="R925" s="102"/>
      <c r="S925" s="101"/>
      <c r="T925" s="101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</row>
    <row r="926" spans="1:32" s="103" customFormat="1" x14ac:dyDescent="0.3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4"/>
      <c r="O926" s="101"/>
      <c r="P926" s="101"/>
      <c r="Q926" s="101"/>
      <c r="R926" s="102"/>
      <c r="S926" s="101"/>
      <c r="T926" s="101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</row>
    <row r="927" spans="1:32" s="103" customFormat="1" x14ac:dyDescent="0.3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4"/>
      <c r="O927" s="101"/>
      <c r="P927" s="101"/>
      <c r="Q927" s="101"/>
      <c r="R927" s="102"/>
      <c r="S927" s="101"/>
      <c r="T927" s="101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</row>
    <row r="928" spans="1:32" s="103" customFormat="1" x14ac:dyDescent="0.3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4"/>
      <c r="O928" s="101"/>
      <c r="P928" s="101"/>
      <c r="Q928" s="101"/>
      <c r="R928" s="102"/>
      <c r="S928" s="101"/>
      <c r="T928" s="101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</row>
    <row r="929" spans="1:32" s="103" customFormat="1" x14ac:dyDescent="0.3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4"/>
      <c r="O929" s="101"/>
      <c r="P929" s="101"/>
      <c r="Q929" s="101"/>
      <c r="R929" s="102"/>
      <c r="S929" s="101"/>
      <c r="T929" s="101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</row>
    <row r="930" spans="1:32" s="103" customFormat="1" x14ac:dyDescent="0.3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4"/>
      <c r="O930" s="101"/>
      <c r="P930" s="101"/>
      <c r="Q930" s="101"/>
      <c r="R930" s="102"/>
      <c r="S930" s="101"/>
      <c r="T930" s="101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</row>
    <row r="931" spans="1:32" s="103" customFormat="1" x14ac:dyDescent="0.3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4"/>
      <c r="O931" s="101"/>
      <c r="P931" s="101"/>
      <c r="Q931" s="101"/>
      <c r="R931" s="102"/>
      <c r="S931" s="101"/>
      <c r="T931" s="101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</row>
    <row r="932" spans="1:32" s="103" customFormat="1" x14ac:dyDescent="0.3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4"/>
      <c r="O932" s="101"/>
      <c r="P932" s="101"/>
      <c r="Q932" s="101"/>
      <c r="R932" s="102"/>
      <c r="S932" s="101"/>
      <c r="T932" s="101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</row>
    <row r="933" spans="1:32" s="103" customFormat="1" x14ac:dyDescent="0.3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4"/>
      <c r="O933" s="101"/>
      <c r="P933" s="101"/>
      <c r="Q933" s="101"/>
      <c r="R933" s="102"/>
      <c r="S933" s="101"/>
      <c r="T933" s="101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</row>
    <row r="934" spans="1:32" s="103" customFormat="1" x14ac:dyDescent="0.3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4"/>
      <c r="O934" s="101"/>
      <c r="P934" s="101"/>
      <c r="Q934" s="101"/>
      <c r="R934" s="102"/>
      <c r="S934" s="101"/>
      <c r="T934" s="101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</row>
    <row r="935" spans="1:32" s="103" customFormat="1" x14ac:dyDescent="0.3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4"/>
      <c r="O935" s="101"/>
      <c r="P935" s="101"/>
      <c r="Q935" s="101"/>
      <c r="R935" s="102"/>
      <c r="S935" s="101"/>
      <c r="T935" s="101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</row>
    <row r="936" spans="1:32" s="103" customFormat="1" x14ac:dyDescent="0.3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4"/>
      <c r="O936" s="101"/>
      <c r="P936" s="101"/>
      <c r="Q936" s="101"/>
      <c r="R936" s="102"/>
      <c r="S936" s="101"/>
      <c r="T936" s="101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</row>
    <row r="937" spans="1:32" s="103" customFormat="1" x14ac:dyDescent="0.3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4"/>
      <c r="O937" s="101"/>
      <c r="P937" s="101"/>
      <c r="Q937" s="101"/>
      <c r="R937" s="102"/>
      <c r="S937" s="101"/>
      <c r="T937" s="101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</row>
    <row r="938" spans="1:32" s="103" customFormat="1" x14ac:dyDescent="0.3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4"/>
      <c r="O938" s="101"/>
      <c r="P938" s="101"/>
      <c r="Q938" s="101"/>
      <c r="R938" s="102"/>
      <c r="S938" s="101"/>
      <c r="T938" s="101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</row>
    <row r="939" spans="1:32" s="103" customFormat="1" x14ac:dyDescent="0.3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4"/>
      <c r="O939" s="101"/>
      <c r="P939" s="101"/>
      <c r="Q939" s="101"/>
      <c r="R939" s="102"/>
      <c r="S939" s="101"/>
      <c r="T939" s="101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</row>
    <row r="940" spans="1:32" s="103" customFormat="1" x14ac:dyDescent="0.3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4"/>
      <c r="O940" s="101"/>
      <c r="P940" s="101"/>
      <c r="Q940" s="101"/>
      <c r="R940" s="102"/>
      <c r="S940" s="101"/>
      <c r="T940" s="101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</row>
    <row r="941" spans="1:32" s="103" customFormat="1" x14ac:dyDescent="0.3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4"/>
      <c r="O941" s="101"/>
      <c r="P941" s="101"/>
      <c r="Q941" s="101"/>
      <c r="R941" s="102"/>
      <c r="S941" s="101"/>
      <c r="T941" s="101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</row>
    <row r="942" spans="1:32" s="103" customFormat="1" x14ac:dyDescent="0.3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4"/>
      <c r="O942" s="101"/>
      <c r="P942" s="101"/>
      <c r="Q942" s="101"/>
      <c r="R942" s="102"/>
      <c r="S942" s="101"/>
      <c r="T942" s="101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</row>
    <row r="943" spans="1:32" s="103" customFormat="1" x14ac:dyDescent="0.3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4"/>
      <c r="O943" s="101"/>
      <c r="P943" s="101"/>
      <c r="Q943" s="101"/>
      <c r="R943" s="102"/>
      <c r="S943" s="101"/>
      <c r="T943" s="101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</row>
    <row r="944" spans="1:32" s="103" customFormat="1" x14ac:dyDescent="0.3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4"/>
      <c r="O944" s="101"/>
      <c r="P944" s="101"/>
      <c r="Q944" s="101"/>
      <c r="R944" s="102"/>
      <c r="S944" s="101"/>
      <c r="T944" s="101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</row>
    <row r="945" spans="1:32" s="103" customFormat="1" x14ac:dyDescent="0.3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4"/>
      <c r="O945" s="101"/>
      <c r="P945" s="101"/>
      <c r="Q945" s="101"/>
      <c r="R945" s="102"/>
      <c r="S945" s="101"/>
      <c r="T945" s="101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</row>
    <row r="946" spans="1:32" s="103" customFormat="1" x14ac:dyDescent="0.3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4"/>
      <c r="O946" s="101"/>
      <c r="P946" s="101"/>
      <c r="Q946" s="101"/>
      <c r="R946" s="102"/>
      <c r="S946" s="101"/>
      <c r="T946" s="101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</row>
    <row r="947" spans="1:32" s="103" customFormat="1" x14ac:dyDescent="0.3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4"/>
      <c r="O947" s="101"/>
      <c r="P947" s="101"/>
      <c r="Q947" s="101"/>
      <c r="R947" s="102"/>
      <c r="S947" s="101"/>
      <c r="T947" s="101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</row>
    <row r="948" spans="1:32" s="103" customFormat="1" x14ac:dyDescent="0.3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4"/>
      <c r="O948" s="101"/>
      <c r="P948" s="101"/>
      <c r="Q948" s="101"/>
      <c r="R948" s="102"/>
      <c r="S948" s="101"/>
      <c r="T948" s="101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</row>
    <row r="949" spans="1:32" s="103" customFormat="1" x14ac:dyDescent="0.3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4"/>
      <c r="O949" s="101"/>
      <c r="P949" s="101"/>
      <c r="Q949" s="101"/>
      <c r="R949" s="102"/>
      <c r="S949" s="101"/>
      <c r="T949" s="101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</row>
    <row r="950" spans="1:32" s="103" customFormat="1" x14ac:dyDescent="0.3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4"/>
      <c r="O950" s="101"/>
      <c r="P950" s="101"/>
      <c r="Q950" s="101"/>
      <c r="R950" s="102"/>
      <c r="S950" s="101"/>
      <c r="T950" s="101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</row>
    <row r="951" spans="1:32" s="103" customFormat="1" x14ac:dyDescent="0.3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4"/>
      <c r="O951" s="101"/>
      <c r="P951" s="101"/>
      <c r="Q951" s="101"/>
      <c r="R951" s="102"/>
      <c r="S951" s="101"/>
      <c r="T951" s="101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</row>
    <row r="952" spans="1:32" s="103" customFormat="1" x14ac:dyDescent="0.3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4"/>
      <c r="O952" s="101"/>
      <c r="P952" s="101"/>
      <c r="Q952" s="101"/>
      <c r="R952" s="102"/>
      <c r="S952" s="101"/>
      <c r="T952" s="101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</row>
    <row r="953" spans="1:32" s="103" customFormat="1" x14ac:dyDescent="0.3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4"/>
      <c r="O953" s="101"/>
      <c r="P953" s="101"/>
      <c r="Q953" s="101"/>
      <c r="R953" s="15"/>
      <c r="S953" s="101"/>
      <c r="T953" s="101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</row>
    <row r="954" spans="1:32" s="103" customFormat="1" x14ac:dyDescent="0.3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4"/>
      <c r="O954" s="101"/>
      <c r="P954" s="101"/>
      <c r="Q954" s="101"/>
      <c r="R954" s="82"/>
      <c r="S954" s="101"/>
      <c r="T954" s="101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</row>
    <row r="955" spans="1:32" s="103" customFormat="1" x14ac:dyDescent="0.3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4"/>
      <c r="O955" s="101"/>
      <c r="P955" s="101"/>
      <c r="Q955" s="101"/>
      <c r="R955" s="102"/>
      <c r="S955" s="101"/>
      <c r="T955" s="101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</row>
    <row r="956" spans="1:32" s="103" customFormat="1" x14ac:dyDescent="0.3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4"/>
      <c r="O956" s="101"/>
      <c r="P956" s="101"/>
      <c r="Q956" s="101"/>
      <c r="R956" s="15"/>
      <c r="S956" s="101"/>
      <c r="T956" s="101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</row>
    <row r="957" spans="1:32" s="103" customFormat="1" x14ac:dyDescent="0.3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4"/>
      <c r="O957" s="101"/>
      <c r="P957" s="101"/>
      <c r="Q957" s="101"/>
      <c r="R957" s="102"/>
      <c r="S957" s="101"/>
      <c r="T957" s="101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</row>
    <row r="958" spans="1:32" s="103" customFormat="1" x14ac:dyDescent="0.3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4"/>
      <c r="O958" s="101"/>
      <c r="P958" s="101"/>
      <c r="Q958" s="101"/>
      <c r="R958" s="102"/>
      <c r="S958" s="101"/>
      <c r="T958" s="101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</row>
    <row r="959" spans="1:32" s="103" customFormat="1" x14ac:dyDescent="0.3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4"/>
      <c r="O959" s="101"/>
      <c r="P959" s="101"/>
      <c r="Q959" s="101"/>
      <c r="R959" s="102"/>
      <c r="S959" s="101"/>
      <c r="T959" s="101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</row>
    <row r="960" spans="1:32" s="103" customFormat="1" x14ac:dyDescent="0.3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4"/>
      <c r="O960" s="101"/>
      <c r="P960" s="101"/>
      <c r="Q960" s="101"/>
      <c r="R960" s="102"/>
      <c r="S960" s="101"/>
      <c r="T960" s="101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</row>
    <row r="961" spans="1:32" s="103" customFormat="1" x14ac:dyDescent="0.3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4"/>
      <c r="O961" s="101"/>
      <c r="P961" s="101"/>
      <c r="Q961" s="101"/>
      <c r="R961" s="102"/>
      <c r="S961" s="101"/>
      <c r="T961" s="101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</row>
    <row r="962" spans="1:32" s="103" customFormat="1" x14ac:dyDescent="0.3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4"/>
      <c r="O962" s="101"/>
      <c r="P962" s="101"/>
      <c r="Q962" s="101"/>
      <c r="R962" s="102"/>
      <c r="S962" s="101"/>
      <c r="T962" s="101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</row>
    <row r="963" spans="1:32" s="103" customFormat="1" x14ac:dyDescent="0.3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4"/>
      <c r="O963" s="101"/>
      <c r="P963" s="101"/>
      <c r="Q963" s="101"/>
      <c r="R963" s="102"/>
      <c r="S963" s="101"/>
      <c r="T963" s="101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</row>
    <row r="964" spans="1:32" s="103" customFormat="1" x14ac:dyDescent="0.3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4"/>
      <c r="O964" s="101"/>
      <c r="P964" s="101"/>
      <c r="Q964" s="101"/>
      <c r="R964" s="102"/>
      <c r="S964" s="101"/>
      <c r="T964" s="101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</row>
    <row r="965" spans="1:32" s="103" customFormat="1" x14ac:dyDescent="0.3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4"/>
      <c r="O965" s="101"/>
      <c r="P965" s="101"/>
      <c r="Q965" s="101"/>
      <c r="R965" s="102"/>
      <c r="S965" s="101"/>
      <c r="T965" s="101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</row>
    <row r="966" spans="1:32" s="103" customFormat="1" x14ac:dyDescent="0.3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4"/>
      <c r="O966" s="101"/>
      <c r="P966" s="101"/>
      <c r="Q966" s="101"/>
      <c r="R966" s="102"/>
      <c r="S966" s="101"/>
      <c r="T966" s="101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</row>
    <row r="967" spans="1:32" s="103" customFormat="1" x14ac:dyDescent="0.3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4"/>
      <c r="O967" s="101"/>
      <c r="P967" s="101"/>
      <c r="Q967" s="101"/>
      <c r="R967" s="102"/>
      <c r="S967" s="101"/>
      <c r="T967" s="101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</row>
    <row r="968" spans="1:32" s="103" customFormat="1" x14ac:dyDescent="0.3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4"/>
      <c r="O968" s="101"/>
      <c r="P968" s="101"/>
      <c r="Q968" s="101"/>
      <c r="R968" s="102"/>
      <c r="S968" s="101"/>
      <c r="T968" s="101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</row>
    <row r="969" spans="1:32" s="103" customFormat="1" x14ac:dyDescent="0.3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4"/>
      <c r="O969" s="101"/>
      <c r="P969" s="101"/>
      <c r="Q969" s="101"/>
      <c r="R969" s="102"/>
      <c r="S969" s="101"/>
      <c r="T969" s="101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</row>
    <row r="970" spans="1:32" s="103" customFormat="1" x14ac:dyDescent="0.3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4"/>
      <c r="O970" s="101"/>
      <c r="P970" s="101"/>
      <c r="Q970" s="101"/>
      <c r="R970" s="102"/>
      <c r="S970" s="101"/>
      <c r="T970" s="101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</row>
    <row r="971" spans="1:32" s="103" customFormat="1" x14ac:dyDescent="0.3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4"/>
      <c r="O971" s="101"/>
      <c r="P971" s="101"/>
      <c r="Q971" s="101"/>
      <c r="R971" s="102"/>
      <c r="S971" s="101"/>
      <c r="T971" s="101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</row>
    <row r="972" spans="1:32" s="103" customFormat="1" x14ac:dyDescent="0.3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4"/>
      <c r="O972" s="101"/>
      <c r="P972" s="101"/>
      <c r="Q972" s="101"/>
      <c r="R972" s="102"/>
      <c r="S972" s="101"/>
      <c r="T972" s="101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</row>
    <row r="973" spans="1:32" s="103" customFormat="1" x14ac:dyDescent="0.3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4"/>
      <c r="O973" s="101"/>
      <c r="P973" s="101"/>
      <c r="Q973" s="101"/>
      <c r="R973" s="102"/>
      <c r="S973" s="101"/>
      <c r="T973" s="101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</row>
    <row r="974" spans="1:32" s="103" customFormat="1" x14ac:dyDescent="0.3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4"/>
      <c r="O974" s="101"/>
      <c r="P974" s="101"/>
      <c r="Q974" s="101"/>
      <c r="R974" s="102"/>
      <c r="S974" s="101"/>
      <c r="T974" s="101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</row>
    <row r="975" spans="1:32" s="103" customFormat="1" x14ac:dyDescent="0.3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4"/>
      <c r="O975" s="101"/>
      <c r="P975" s="101"/>
      <c r="Q975" s="101"/>
      <c r="R975" s="102"/>
      <c r="S975" s="101"/>
      <c r="T975" s="101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</row>
    <row r="976" spans="1:32" s="103" customFormat="1" x14ac:dyDescent="0.3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4"/>
      <c r="O976" s="101"/>
      <c r="P976" s="101"/>
      <c r="Q976" s="101"/>
      <c r="R976" s="102"/>
      <c r="S976" s="101"/>
      <c r="T976" s="101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</row>
    <row r="977" spans="1:32" s="103" customFormat="1" x14ac:dyDescent="0.3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4"/>
      <c r="O977" s="101"/>
      <c r="P977" s="101"/>
      <c r="Q977" s="101"/>
      <c r="R977" s="102"/>
      <c r="S977" s="101"/>
      <c r="T977" s="101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</row>
    <row r="978" spans="1:32" s="103" customFormat="1" x14ac:dyDescent="0.3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4"/>
      <c r="O978" s="101"/>
      <c r="P978" s="101"/>
      <c r="Q978" s="101"/>
      <c r="R978" s="102"/>
      <c r="S978" s="101"/>
      <c r="T978" s="101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</row>
    <row r="979" spans="1:32" s="103" customFormat="1" x14ac:dyDescent="0.3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4"/>
      <c r="O979" s="101"/>
      <c r="P979" s="101"/>
      <c r="Q979" s="101"/>
      <c r="R979" s="102"/>
      <c r="S979" s="101"/>
      <c r="T979" s="101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</row>
    <row r="980" spans="1:32" s="103" customFormat="1" x14ac:dyDescent="0.3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4"/>
      <c r="O980" s="101"/>
      <c r="P980" s="101"/>
      <c r="Q980" s="101"/>
      <c r="R980" s="102"/>
      <c r="S980" s="101"/>
      <c r="T980" s="101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</row>
    <row r="981" spans="1:32" s="103" customFormat="1" x14ac:dyDescent="0.3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4"/>
      <c r="O981" s="101"/>
      <c r="P981" s="101"/>
      <c r="Q981" s="101"/>
      <c r="R981" s="102"/>
      <c r="S981" s="101"/>
      <c r="T981" s="101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</row>
    <row r="982" spans="1:32" s="103" customFormat="1" x14ac:dyDescent="0.3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4"/>
      <c r="O982" s="101"/>
      <c r="P982" s="101"/>
      <c r="Q982" s="101"/>
      <c r="R982" s="102"/>
      <c r="S982" s="101"/>
      <c r="T982" s="101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</row>
    <row r="983" spans="1:32" s="103" customFormat="1" x14ac:dyDescent="0.3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4"/>
      <c r="O983" s="101"/>
      <c r="P983" s="101"/>
      <c r="Q983" s="101"/>
      <c r="R983" s="102"/>
      <c r="S983" s="101"/>
      <c r="T983" s="101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</row>
    <row r="984" spans="1:32" s="103" customFormat="1" x14ac:dyDescent="0.3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4"/>
      <c r="O984" s="101"/>
      <c r="P984" s="101"/>
      <c r="Q984" s="101"/>
      <c r="R984" s="102"/>
      <c r="S984" s="101"/>
      <c r="T984" s="101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</row>
    <row r="985" spans="1:32" s="103" customFormat="1" x14ac:dyDescent="0.3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4"/>
      <c r="O985" s="101"/>
      <c r="P985" s="101"/>
      <c r="Q985" s="101"/>
      <c r="R985" s="102"/>
      <c r="S985" s="101"/>
      <c r="T985" s="101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</row>
    <row r="986" spans="1:32" s="103" customFormat="1" x14ac:dyDescent="0.3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4"/>
      <c r="O986" s="101"/>
      <c r="P986" s="101"/>
      <c r="Q986" s="101"/>
      <c r="R986" s="102"/>
      <c r="S986" s="101"/>
      <c r="T986" s="101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</row>
    <row r="987" spans="1:32" s="103" customFormat="1" x14ac:dyDescent="0.3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4"/>
      <c r="O987" s="101"/>
      <c r="P987" s="101"/>
      <c r="Q987" s="101"/>
      <c r="R987" s="102"/>
      <c r="S987" s="101"/>
      <c r="T987" s="101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</row>
    <row r="988" spans="1:32" s="103" customFormat="1" x14ac:dyDescent="0.3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4"/>
      <c r="O988" s="101"/>
      <c r="P988" s="101"/>
      <c r="Q988" s="101"/>
      <c r="R988" s="102"/>
      <c r="S988" s="101"/>
      <c r="T988" s="101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</row>
    <row r="989" spans="1:32" s="103" customFormat="1" x14ac:dyDescent="0.3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4"/>
      <c r="O989" s="101"/>
      <c r="P989" s="101"/>
      <c r="Q989" s="101"/>
      <c r="R989" s="102"/>
      <c r="S989" s="101"/>
      <c r="T989" s="101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</row>
    <row r="990" spans="1:32" s="103" customFormat="1" x14ac:dyDescent="0.3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4"/>
      <c r="O990" s="101"/>
      <c r="P990" s="101"/>
      <c r="Q990" s="101"/>
      <c r="R990" s="102"/>
      <c r="S990" s="101"/>
      <c r="T990" s="101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</row>
    <row r="991" spans="1:32" s="103" customFormat="1" x14ac:dyDescent="0.3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4"/>
      <c r="O991" s="101"/>
      <c r="P991" s="101"/>
      <c r="Q991" s="101"/>
      <c r="R991" s="102"/>
      <c r="S991" s="101"/>
      <c r="T991" s="101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</row>
    <row r="992" spans="1:32" s="103" customFormat="1" x14ac:dyDescent="0.3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4"/>
      <c r="O992" s="101"/>
      <c r="P992" s="101"/>
      <c r="Q992" s="101"/>
      <c r="R992" s="102"/>
      <c r="S992" s="101"/>
      <c r="T992" s="101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</row>
    <row r="993" spans="1:32" s="103" customFormat="1" x14ac:dyDescent="0.3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4"/>
      <c r="O993" s="101"/>
      <c r="P993" s="101"/>
      <c r="Q993" s="101"/>
      <c r="R993" s="102"/>
      <c r="S993" s="101"/>
      <c r="T993" s="101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</row>
    <row r="994" spans="1:32" s="103" customFormat="1" x14ac:dyDescent="0.3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4"/>
      <c r="O994" s="101"/>
      <c r="P994" s="101"/>
      <c r="Q994" s="101"/>
      <c r="R994" s="102"/>
      <c r="S994" s="101"/>
      <c r="T994" s="101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</row>
    <row r="995" spans="1:32" s="103" customFormat="1" x14ac:dyDescent="0.3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4"/>
      <c r="O995" s="101"/>
      <c r="P995" s="101"/>
      <c r="Q995" s="101"/>
      <c r="R995" s="102"/>
      <c r="S995" s="101"/>
      <c r="T995" s="101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</row>
    <row r="996" spans="1:32" s="103" customFormat="1" x14ac:dyDescent="0.3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4"/>
      <c r="O996" s="101"/>
      <c r="P996" s="101"/>
      <c r="Q996" s="101"/>
      <c r="R996" s="102"/>
      <c r="S996" s="101"/>
      <c r="T996" s="101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</row>
    <row r="997" spans="1:32" s="103" customFormat="1" x14ac:dyDescent="0.3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4"/>
      <c r="O997" s="101"/>
      <c r="P997" s="101"/>
      <c r="Q997" s="101"/>
      <c r="R997" s="102"/>
      <c r="S997" s="101"/>
      <c r="T997" s="101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</row>
    <row r="998" spans="1:32" s="103" customFormat="1" x14ac:dyDescent="0.3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4"/>
      <c r="O998" s="101"/>
      <c r="P998" s="101"/>
      <c r="Q998" s="101"/>
      <c r="R998" s="15"/>
      <c r="S998" s="101"/>
      <c r="T998" s="101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</row>
    <row r="999" spans="1:32" s="103" customFormat="1" x14ac:dyDescent="0.3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4"/>
      <c r="O999" s="101"/>
      <c r="P999" s="101"/>
      <c r="Q999" s="101"/>
      <c r="R999" s="82"/>
      <c r="S999" s="101"/>
      <c r="T999" s="101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</row>
    <row r="1000" spans="1:32" s="103" customFormat="1" x14ac:dyDescent="0.3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4"/>
      <c r="O1000" s="101"/>
      <c r="P1000" s="101"/>
      <c r="Q1000" s="101"/>
      <c r="R1000" s="102"/>
      <c r="S1000" s="101"/>
      <c r="T1000" s="101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</row>
    <row r="1001" spans="1:32" s="103" customFormat="1" x14ac:dyDescent="0.3">
      <c r="A1001" s="101"/>
      <c r="B1001" s="101"/>
      <c r="C1001" s="101"/>
      <c r="D1001" s="101"/>
      <c r="E1001" s="101"/>
      <c r="F1001" s="101"/>
      <c r="G1001" s="101"/>
      <c r="H1001" s="101"/>
      <c r="I1001" s="101"/>
      <c r="J1001" s="101"/>
      <c r="K1001" s="101"/>
      <c r="L1001" s="101"/>
      <c r="M1001" s="101"/>
      <c r="N1001" s="14"/>
      <c r="O1001" s="101"/>
      <c r="P1001" s="101"/>
      <c r="Q1001" s="101"/>
      <c r="R1001" s="102"/>
      <c r="S1001" s="101"/>
      <c r="T1001" s="101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</row>
    <row r="1002" spans="1:32" s="103" customFormat="1" x14ac:dyDescent="0.3">
      <c r="A1002" s="101"/>
      <c r="B1002" s="101"/>
      <c r="C1002" s="101"/>
      <c r="D1002" s="101"/>
      <c r="E1002" s="101"/>
      <c r="F1002" s="101"/>
      <c r="G1002" s="101"/>
      <c r="H1002" s="101"/>
      <c r="I1002" s="101"/>
      <c r="J1002" s="101"/>
      <c r="K1002" s="101"/>
      <c r="L1002" s="101"/>
      <c r="M1002" s="101"/>
      <c r="N1002" s="14"/>
      <c r="O1002" s="101"/>
      <c r="P1002" s="101"/>
      <c r="Q1002" s="101"/>
      <c r="R1002" s="102"/>
      <c r="S1002" s="101"/>
      <c r="T1002" s="101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</row>
    <row r="1003" spans="1:32" s="103" customFormat="1" x14ac:dyDescent="0.3">
      <c r="A1003" s="101"/>
      <c r="B1003" s="101"/>
      <c r="C1003" s="101"/>
      <c r="D1003" s="101"/>
      <c r="E1003" s="101"/>
      <c r="F1003" s="101"/>
      <c r="G1003" s="101"/>
      <c r="H1003" s="101"/>
      <c r="I1003" s="101"/>
      <c r="J1003" s="101"/>
      <c r="K1003" s="101"/>
      <c r="L1003" s="101"/>
      <c r="M1003" s="101"/>
      <c r="N1003" s="14"/>
      <c r="O1003" s="101"/>
      <c r="P1003" s="101"/>
      <c r="Q1003" s="101"/>
      <c r="R1003" s="15"/>
      <c r="S1003" s="101"/>
      <c r="T1003" s="101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</row>
    <row r="1004" spans="1:32" s="103" customFormat="1" x14ac:dyDescent="0.3">
      <c r="A1004" s="101"/>
      <c r="B1004" s="101"/>
      <c r="C1004" s="101"/>
      <c r="D1004" s="101"/>
      <c r="E1004" s="101"/>
      <c r="F1004" s="101"/>
      <c r="G1004" s="101"/>
      <c r="H1004" s="101"/>
      <c r="I1004" s="101"/>
      <c r="J1004" s="101"/>
      <c r="K1004" s="101"/>
      <c r="L1004" s="101"/>
      <c r="M1004" s="101"/>
      <c r="N1004" s="14"/>
      <c r="O1004" s="101"/>
      <c r="P1004" s="101"/>
      <c r="Q1004" s="101"/>
      <c r="R1004" s="102"/>
      <c r="S1004" s="101"/>
      <c r="T1004" s="101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</row>
    <row r="1005" spans="1:32" s="103" customFormat="1" x14ac:dyDescent="0.3">
      <c r="A1005" s="101"/>
      <c r="B1005" s="101"/>
      <c r="C1005" s="101"/>
      <c r="D1005" s="101"/>
      <c r="E1005" s="101"/>
      <c r="F1005" s="101"/>
      <c r="G1005" s="101"/>
      <c r="H1005" s="101"/>
      <c r="I1005" s="101"/>
      <c r="J1005" s="101"/>
      <c r="K1005" s="101"/>
      <c r="L1005" s="101"/>
      <c r="M1005" s="101"/>
      <c r="N1005" s="14"/>
      <c r="O1005" s="101"/>
      <c r="P1005" s="101"/>
      <c r="Q1005" s="101"/>
      <c r="R1005" s="102"/>
      <c r="S1005" s="101"/>
      <c r="T1005" s="101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</row>
    <row r="1006" spans="1:32" s="103" customFormat="1" x14ac:dyDescent="0.3">
      <c r="A1006" s="101"/>
      <c r="B1006" s="101"/>
      <c r="C1006" s="101"/>
      <c r="D1006" s="101"/>
      <c r="E1006" s="101"/>
      <c r="F1006" s="101"/>
      <c r="G1006" s="101"/>
      <c r="H1006" s="101"/>
      <c r="I1006" s="101"/>
      <c r="J1006" s="101"/>
      <c r="K1006" s="101"/>
      <c r="L1006" s="101"/>
      <c r="M1006" s="101"/>
      <c r="N1006" s="14"/>
      <c r="O1006" s="101"/>
      <c r="P1006" s="101"/>
      <c r="Q1006" s="101"/>
      <c r="R1006" s="102"/>
      <c r="S1006" s="101"/>
      <c r="T1006" s="101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</row>
    <row r="1007" spans="1:32" s="103" customFormat="1" x14ac:dyDescent="0.3">
      <c r="A1007" s="101"/>
      <c r="B1007" s="101"/>
      <c r="C1007" s="101"/>
      <c r="D1007" s="101"/>
      <c r="E1007" s="101"/>
      <c r="F1007" s="101"/>
      <c r="G1007" s="101"/>
      <c r="H1007" s="101"/>
      <c r="I1007" s="101"/>
      <c r="J1007" s="101"/>
      <c r="K1007" s="101"/>
      <c r="L1007" s="101"/>
      <c r="M1007" s="101"/>
      <c r="N1007" s="14"/>
      <c r="O1007" s="101"/>
      <c r="P1007" s="101"/>
      <c r="Q1007" s="101"/>
      <c r="R1007" s="102"/>
      <c r="S1007" s="101"/>
      <c r="T1007" s="101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</row>
    <row r="1008" spans="1:32" s="103" customFormat="1" x14ac:dyDescent="0.3">
      <c r="A1008" s="101"/>
      <c r="B1008" s="101"/>
      <c r="C1008" s="101"/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101"/>
      <c r="N1008" s="14"/>
      <c r="O1008" s="101"/>
      <c r="P1008" s="101"/>
      <c r="Q1008" s="101"/>
      <c r="R1008" s="102"/>
      <c r="S1008" s="101"/>
      <c r="T1008" s="101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</row>
    <row r="1009" spans="1:32" s="103" customFormat="1" x14ac:dyDescent="0.3">
      <c r="A1009" s="101"/>
      <c r="B1009" s="101"/>
      <c r="C1009" s="101"/>
      <c r="D1009" s="101"/>
      <c r="E1009" s="101"/>
      <c r="F1009" s="101"/>
      <c r="G1009" s="101"/>
      <c r="H1009" s="101"/>
      <c r="I1009" s="101"/>
      <c r="J1009" s="101"/>
      <c r="K1009" s="101"/>
      <c r="L1009" s="101"/>
      <c r="M1009" s="101"/>
      <c r="N1009" s="14"/>
      <c r="O1009" s="101"/>
      <c r="P1009" s="101"/>
      <c r="Q1009" s="101"/>
      <c r="R1009" s="102"/>
      <c r="S1009" s="101"/>
      <c r="T1009" s="101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</row>
    <row r="1010" spans="1:32" s="103" customFormat="1" x14ac:dyDescent="0.3">
      <c r="A1010" s="101"/>
      <c r="B1010" s="101"/>
      <c r="C1010" s="101"/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101"/>
      <c r="N1010" s="14"/>
      <c r="O1010" s="101"/>
      <c r="P1010" s="101"/>
      <c r="Q1010" s="101"/>
      <c r="R1010" s="102"/>
      <c r="S1010" s="101"/>
      <c r="T1010" s="101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</row>
    <row r="1011" spans="1:32" s="103" customFormat="1" x14ac:dyDescent="0.3">
      <c r="A1011" s="101"/>
      <c r="B1011" s="101"/>
      <c r="C1011" s="101"/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101"/>
      <c r="N1011" s="14"/>
      <c r="O1011" s="101"/>
      <c r="P1011" s="101"/>
      <c r="Q1011" s="101"/>
      <c r="R1011" s="102"/>
      <c r="S1011" s="101"/>
      <c r="T1011" s="101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</row>
    <row r="1012" spans="1:32" s="103" customFormat="1" x14ac:dyDescent="0.3">
      <c r="A1012" s="101"/>
      <c r="B1012" s="101"/>
      <c r="C1012" s="101"/>
      <c r="D1012" s="101"/>
      <c r="E1012" s="101"/>
      <c r="F1012" s="101"/>
      <c r="G1012" s="101"/>
      <c r="H1012" s="101"/>
      <c r="I1012" s="101"/>
      <c r="J1012" s="101"/>
      <c r="K1012" s="101"/>
      <c r="L1012" s="101"/>
      <c r="M1012" s="101"/>
      <c r="N1012" s="14"/>
      <c r="O1012" s="101"/>
      <c r="P1012" s="101"/>
      <c r="Q1012" s="101"/>
      <c r="R1012" s="102"/>
      <c r="S1012" s="101"/>
      <c r="T1012" s="101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</row>
    <row r="1013" spans="1:32" s="103" customFormat="1" x14ac:dyDescent="0.3">
      <c r="A1013" s="101"/>
      <c r="B1013" s="101"/>
      <c r="C1013" s="101"/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101"/>
      <c r="N1013" s="14"/>
      <c r="O1013" s="101"/>
      <c r="P1013" s="101"/>
      <c r="Q1013" s="101"/>
      <c r="R1013" s="102"/>
      <c r="S1013" s="101"/>
      <c r="T1013" s="101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</row>
    <row r="1014" spans="1:32" s="103" customFormat="1" x14ac:dyDescent="0.3">
      <c r="A1014" s="101"/>
      <c r="B1014" s="101"/>
      <c r="C1014" s="101"/>
      <c r="D1014" s="101"/>
      <c r="E1014" s="101"/>
      <c r="F1014" s="101"/>
      <c r="G1014" s="101"/>
      <c r="H1014" s="101"/>
      <c r="I1014" s="101"/>
      <c r="J1014" s="101"/>
      <c r="K1014" s="101"/>
      <c r="L1014" s="101"/>
      <c r="M1014" s="101"/>
      <c r="N1014" s="14"/>
      <c r="O1014" s="101"/>
      <c r="P1014" s="101"/>
      <c r="Q1014" s="101"/>
      <c r="R1014" s="102"/>
      <c r="S1014" s="101"/>
      <c r="T1014" s="101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</row>
    <row r="1015" spans="1:32" s="103" customFormat="1" x14ac:dyDescent="0.3">
      <c r="A1015" s="101"/>
      <c r="B1015" s="101"/>
      <c r="C1015" s="101"/>
      <c r="D1015" s="101"/>
      <c r="E1015" s="101"/>
      <c r="F1015" s="101"/>
      <c r="G1015" s="101"/>
      <c r="H1015" s="101"/>
      <c r="I1015" s="101"/>
      <c r="J1015" s="101"/>
      <c r="K1015" s="101"/>
      <c r="L1015" s="101"/>
      <c r="M1015" s="101"/>
      <c r="N1015" s="14"/>
      <c r="O1015" s="101"/>
      <c r="P1015" s="101"/>
      <c r="Q1015" s="101"/>
      <c r="R1015" s="102"/>
      <c r="S1015" s="101"/>
      <c r="T1015" s="101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</row>
    <row r="1016" spans="1:32" s="103" customFormat="1" x14ac:dyDescent="0.3">
      <c r="A1016" s="101"/>
      <c r="B1016" s="101"/>
      <c r="C1016" s="101"/>
      <c r="D1016" s="101"/>
      <c r="E1016" s="101"/>
      <c r="F1016" s="101"/>
      <c r="G1016" s="101"/>
      <c r="H1016" s="101"/>
      <c r="I1016" s="101"/>
      <c r="J1016" s="101"/>
      <c r="K1016" s="101"/>
      <c r="L1016" s="101"/>
      <c r="M1016" s="101"/>
      <c r="N1016" s="14"/>
      <c r="O1016" s="101"/>
      <c r="P1016" s="101"/>
      <c r="Q1016" s="101"/>
      <c r="R1016" s="102"/>
      <c r="S1016" s="101"/>
      <c r="T1016" s="101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</row>
    <row r="1017" spans="1:32" s="103" customFormat="1" x14ac:dyDescent="0.3">
      <c r="A1017" s="101"/>
      <c r="B1017" s="101"/>
      <c r="C1017" s="101"/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101"/>
      <c r="N1017" s="14"/>
      <c r="O1017" s="101"/>
      <c r="P1017" s="101"/>
      <c r="Q1017" s="101"/>
      <c r="R1017" s="102"/>
      <c r="S1017" s="101"/>
      <c r="T1017" s="101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</row>
    <row r="1018" spans="1:32" s="103" customFormat="1" x14ac:dyDescent="0.3">
      <c r="A1018" s="101"/>
      <c r="B1018" s="101"/>
      <c r="C1018" s="101"/>
      <c r="D1018" s="101"/>
      <c r="E1018" s="101"/>
      <c r="F1018" s="101"/>
      <c r="G1018" s="101"/>
      <c r="H1018" s="101"/>
      <c r="I1018" s="101"/>
      <c r="J1018" s="101"/>
      <c r="K1018" s="101"/>
      <c r="L1018" s="101"/>
      <c r="M1018" s="101"/>
      <c r="N1018" s="14"/>
      <c r="O1018" s="101"/>
      <c r="P1018" s="101"/>
      <c r="Q1018" s="101"/>
      <c r="R1018" s="102"/>
      <c r="S1018" s="101"/>
      <c r="T1018" s="101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</row>
    <row r="1019" spans="1:32" s="103" customFormat="1" x14ac:dyDescent="0.3">
      <c r="A1019" s="101"/>
      <c r="B1019" s="101"/>
      <c r="C1019" s="101"/>
      <c r="D1019" s="101"/>
      <c r="E1019" s="101"/>
      <c r="F1019" s="101"/>
      <c r="G1019" s="101"/>
      <c r="H1019" s="101"/>
      <c r="I1019" s="101"/>
      <c r="J1019" s="101"/>
      <c r="K1019" s="101"/>
      <c r="L1019" s="101"/>
      <c r="M1019" s="101"/>
      <c r="N1019" s="14"/>
      <c r="O1019" s="101"/>
      <c r="P1019" s="101"/>
      <c r="Q1019" s="101"/>
      <c r="R1019" s="102"/>
      <c r="S1019" s="101"/>
      <c r="T1019" s="101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</row>
    <row r="1020" spans="1:32" s="103" customFormat="1" x14ac:dyDescent="0.3">
      <c r="A1020" s="101"/>
      <c r="B1020" s="101"/>
      <c r="C1020" s="101"/>
      <c r="D1020" s="101"/>
      <c r="E1020" s="101"/>
      <c r="F1020" s="101"/>
      <c r="G1020" s="101"/>
      <c r="H1020" s="101"/>
      <c r="I1020" s="101"/>
      <c r="J1020" s="101"/>
      <c r="K1020" s="101"/>
      <c r="L1020" s="101"/>
      <c r="M1020" s="101"/>
      <c r="N1020" s="14"/>
      <c r="O1020" s="101"/>
      <c r="P1020" s="101"/>
      <c r="Q1020" s="101"/>
      <c r="R1020" s="102"/>
      <c r="S1020" s="101"/>
      <c r="T1020" s="101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</row>
    <row r="1021" spans="1:32" s="103" customFormat="1" x14ac:dyDescent="0.3">
      <c r="A1021" s="101"/>
      <c r="B1021" s="101"/>
      <c r="C1021" s="101"/>
      <c r="D1021" s="101"/>
      <c r="E1021" s="101"/>
      <c r="F1021" s="101"/>
      <c r="G1021" s="101"/>
      <c r="H1021" s="101"/>
      <c r="I1021" s="101"/>
      <c r="J1021" s="101"/>
      <c r="K1021" s="101"/>
      <c r="L1021" s="101"/>
      <c r="M1021" s="101"/>
      <c r="N1021" s="14"/>
      <c r="O1021" s="101"/>
      <c r="P1021" s="101"/>
      <c r="Q1021" s="101"/>
      <c r="R1021" s="102"/>
      <c r="S1021" s="101"/>
      <c r="T1021" s="101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</row>
    <row r="1022" spans="1:32" s="103" customFormat="1" x14ac:dyDescent="0.3">
      <c r="A1022" s="101"/>
      <c r="B1022" s="101"/>
      <c r="C1022" s="101"/>
      <c r="D1022" s="101"/>
      <c r="E1022" s="101"/>
      <c r="F1022" s="101"/>
      <c r="G1022" s="101"/>
      <c r="H1022" s="101"/>
      <c r="I1022" s="101"/>
      <c r="J1022" s="101"/>
      <c r="K1022" s="101"/>
      <c r="L1022" s="101"/>
      <c r="M1022" s="101"/>
      <c r="N1022" s="14"/>
      <c r="O1022" s="101"/>
      <c r="P1022" s="101"/>
      <c r="Q1022" s="101"/>
      <c r="R1022" s="102"/>
      <c r="S1022" s="101"/>
      <c r="T1022" s="101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</row>
    <row r="1023" spans="1:32" s="103" customFormat="1" x14ac:dyDescent="0.3">
      <c r="A1023" s="101"/>
      <c r="B1023" s="101"/>
      <c r="C1023" s="101"/>
      <c r="D1023" s="101"/>
      <c r="E1023" s="101"/>
      <c r="F1023" s="101"/>
      <c r="G1023" s="101"/>
      <c r="H1023" s="101"/>
      <c r="I1023" s="101"/>
      <c r="J1023" s="101"/>
      <c r="K1023" s="101"/>
      <c r="L1023" s="101"/>
      <c r="M1023" s="101"/>
      <c r="N1023" s="14"/>
      <c r="O1023" s="101"/>
      <c r="P1023" s="101"/>
      <c r="Q1023" s="101"/>
      <c r="R1023" s="102"/>
      <c r="S1023" s="101"/>
      <c r="T1023" s="101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</row>
    <row r="1024" spans="1:32" s="103" customFormat="1" x14ac:dyDescent="0.3">
      <c r="A1024" s="101"/>
      <c r="B1024" s="101"/>
      <c r="C1024" s="101"/>
      <c r="D1024" s="101"/>
      <c r="E1024" s="101"/>
      <c r="F1024" s="101"/>
      <c r="G1024" s="101"/>
      <c r="H1024" s="101"/>
      <c r="I1024" s="101"/>
      <c r="J1024" s="101"/>
      <c r="K1024" s="101"/>
      <c r="L1024" s="101"/>
      <c r="M1024" s="101"/>
      <c r="N1024" s="14"/>
      <c r="O1024" s="101"/>
      <c r="P1024" s="101"/>
      <c r="Q1024" s="101"/>
      <c r="R1024" s="102"/>
      <c r="S1024" s="101"/>
      <c r="T1024" s="101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</row>
    <row r="1025" spans="1:32" s="103" customFormat="1" x14ac:dyDescent="0.3">
      <c r="A1025" s="101"/>
      <c r="B1025" s="101"/>
      <c r="C1025" s="101"/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101"/>
      <c r="N1025" s="14"/>
      <c r="O1025" s="101"/>
      <c r="P1025" s="101"/>
      <c r="Q1025" s="101"/>
      <c r="R1025" s="102"/>
      <c r="S1025" s="101"/>
      <c r="T1025" s="101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</row>
    <row r="1026" spans="1:32" s="103" customFormat="1" x14ac:dyDescent="0.3">
      <c r="A1026" s="101"/>
      <c r="B1026" s="101"/>
      <c r="C1026" s="101"/>
      <c r="D1026" s="101"/>
      <c r="E1026" s="101"/>
      <c r="F1026" s="101"/>
      <c r="G1026" s="101"/>
      <c r="H1026" s="101"/>
      <c r="I1026" s="101"/>
      <c r="J1026" s="101"/>
      <c r="K1026" s="101"/>
      <c r="L1026" s="101"/>
      <c r="M1026" s="101"/>
      <c r="N1026" s="14"/>
      <c r="O1026" s="101"/>
      <c r="P1026" s="101"/>
      <c r="Q1026" s="101"/>
      <c r="R1026" s="102"/>
      <c r="S1026" s="101"/>
      <c r="T1026" s="101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</row>
    <row r="1027" spans="1:32" s="103" customFormat="1" x14ac:dyDescent="0.3">
      <c r="A1027" s="101"/>
      <c r="B1027" s="101"/>
      <c r="C1027" s="101"/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101"/>
      <c r="N1027" s="14"/>
      <c r="O1027" s="101"/>
      <c r="P1027" s="101"/>
      <c r="Q1027" s="101"/>
      <c r="R1027" s="102"/>
      <c r="S1027" s="101"/>
      <c r="T1027" s="101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</row>
    <row r="1028" spans="1:32" s="103" customFormat="1" x14ac:dyDescent="0.3">
      <c r="A1028" s="101"/>
      <c r="B1028" s="101"/>
      <c r="C1028" s="101"/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101"/>
      <c r="N1028" s="14"/>
      <c r="O1028" s="101"/>
      <c r="P1028" s="101"/>
      <c r="Q1028" s="101"/>
      <c r="R1028" s="102"/>
      <c r="S1028" s="101"/>
      <c r="T1028" s="101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</row>
    <row r="1029" spans="1:32" s="103" customFormat="1" x14ac:dyDescent="0.3">
      <c r="A1029" s="101"/>
      <c r="B1029" s="101"/>
      <c r="C1029" s="101"/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101"/>
      <c r="N1029" s="14"/>
      <c r="O1029" s="101"/>
      <c r="P1029" s="101"/>
      <c r="Q1029" s="101"/>
      <c r="R1029" s="102"/>
      <c r="S1029" s="101"/>
      <c r="T1029" s="101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</row>
    <row r="1030" spans="1:32" s="103" customFormat="1" x14ac:dyDescent="0.3">
      <c r="A1030" s="101"/>
      <c r="B1030" s="101"/>
      <c r="C1030" s="101"/>
      <c r="D1030" s="101"/>
      <c r="E1030" s="101"/>
      <c r="F1030" s="101"/>
      <c r="G1030" s="101"/>
      <c r="H1030" s="101"/>
      <c r="I1030" s="101"/>
      <c r="J1030" s="101"/>
      <c r="K1030" s="101"/>
      <c r="L1030" s="101"/>
      <c r="M1030" s="101"/>
      <c r="N1030" s="14"/>
      <c r="O1030" s="101"/>
      <c r="P1030" s="101"/>
      <c r="Q1030" s="101"/>
      <c r="R1030" s="102"/>
      <c r="S1030" s="101"/>
      <c r="T1030" s="101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</row>
    <row r="1031" spans="1:32" s="103" customFormat="1" x14ac:dyDescent="0.3">
      <c r="A1031" s="101"/>
      <c r="B1031" s="101"/>
      <c r="C1031" s="101"/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101"/>
      <c r="N1031" s="14"/>
      <c r="O1031" s="101"/>
      <c r="P1031" s="101"/>
      <c r="Q1031" s="101"/>
      <c r="R1031" s="102"/>
      <c r="S1031" s="101"/>
      <c r="T1031" s="101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</row>
    <row r="1032" spans="1:32" s="103" customFormat="1" x14ac:dyDescent="0.3">
      <c r="A1032" s="101"/>
      <c r="B1032" s="101"/>
      <c r="C1032" s="101"/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101"/>
      <c r="N1032" s="14"/>
      <c r="O1032" s="101"/>
      <c r="P1032" s="101"/>
      <c r="Q1032" s="101"/>
      <c r="R1032" s="102"/>
      <c r="S1032" s="101"/>
      <c r="T1032" s="101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</row>
    <row r="1033" spans="1:32" s="103" customFormat="1" x14ac:dyDescent="0.3">
      <c r="A1033" s="101"/>
      <c r="B1033" s="101"/>
      <c r="C1033" s="101"/>
      <c r="D1033" s="101"/>
      <c r="E1033" s="101"/>
      <c r="F1033" s="101"/>
      <c r="G1033" s="101"/>
      <c r="H1033" s="101"/>
      <c r="I1033" s="101"/>
      <c r="J1033" s="101"/>
      <c r="K1033" s="101"/>
      <c r="L1033" s="101"/>
      <c r="M1033" s="101"/>
      <c r="N1033" s="14"/>
      <c r="O1033" s="101"/>
      <c r="P1033" s="101"/>
      <c r="Q1033" s="101"/>
      <c r="R1033" s="102"/>
      <c r="S1033" s="101"/>
      <c r="T1033" s="101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</row>
    <row r="1034" spans="1:32" s="103" customFormat="1" x14ac:dyDescent="0.3">
      <c r="A1034" s="101"/>
      <c r="B1034" s="101"/>
      <c r="C1034" s="101"/>
      <c r="D1034" s="101"/>
      <c r="E1034" s="101"/>
      <c r="F1034" s="101"/>
      <c r="G1034" s="101"/>
      <c r="H1034" s="101"/>
      <c r="I1034" s="101"/>
      <c r="J1034" s="101"/>
      <c r="K1034" s="101"/>
      <c r="L1034" s="101"/>
      <c r="M1034" s="101"/>
      <c r="N1034" s="14"/>
      <c r="O1034" s="101"/>
      <c r="P1034" s="101"/>
      <c r="Q1034" s="101"/>
      <c r="R1034" s="102"/>
      <c r="S1034" s="101"/>
      <c r="T1034" s="101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</row>
    <row r="1035" spans="1:32" s="103" customFormat="1" x14ac:dyDescent="0.3">
      <c r="A1035" s="101"/>
      <c r="B1035" s="101"/>
      <c r="C1035" s="101"/>
      <c r="D1035" s="101"/>
      <c r="E1035" s="101"/>
      <c r="F1035" s="101"/>
      <c r="G1035" s="101"/>
      <c r="H1035" s="101"/>
      <c r="I1035" s="101"/>
      <c r="J1035" s="101"/>
      <c r="K1035" s="101"/>
      <c r="L1035" s="101"/>
      <c r="M1035" s="101"/>
      <c r="N1035" s="14"/>
      <c r="O1035" s="101"/>
      <c r="P1035" s="101"/>
      <c r="Q1035" s="101"/>
      <c r="R1035" s="102"/>
      <c r="S1035" s="101"/>
      <c r="T1035" s="101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</row>
    <row r="1036" spans="1:32" s="103" customFormat="1" x14ac:dyDescent="0.3">
      <c r="A1036" s="101"/>
      <c r="B1036" s="101"/>
      <c r="C1036" s="101"/>
      <c r="D1036" s="101"/>
      <c r="E1036" s="101"/>
      <c r="F1036" s="101"/>
      <c r="G1036" s="101"/>
      <c r="H1036" s="101"/>
      <c r="I1036" s="101"/>
      <c r="J1036" s="101"/>
      <c r="K1036" s="101"/>
      <c r="L1036" s="101"/>
      <c r="M1036" s="101"/>
      <c r="N1036" s="14"/>
      <c r="O1036" s="101"/>
      <c r="P1036" s="101"/>
      <c r="Q1036" s="101"/>
      <c r="R1036" s="102"/>
      <c r="S1036" s="101"/>
      <c r="T1036" s="101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</row>
    <row r="1037" spans="1:32" s="103" customFormat="1" x14ac:dyDescent="0.3">
      <c r="A1037" s="101"/>
      <c r="B1037" s="101"/>
      <c r="C1037" s="101"/>
      <c r="D1037" s="101"/>
      <c r="E1037" s="101"/>
      <c r="F1037" s="101"/>
      <c r="G1037" s="101"/>
      <c r="H1037" s="101"/>
      <c r="I1037" s="101"/>
      <c r="J1037" s="101"/>
      <c r="K1037" s="101"/>
      <c r="L1037" s="101"/>
      <c r="M1037" s="101"/>
      <c r="N1037" s="14"/>
      <c r="O1037" s="101"/>
      <c r="P1037" s="101"/>
      <c r="Q1037" s="101"/>
      <c r="R1037" s="102"/>
      <c r="S1037" s="101"/>
      <c r="T1037" s="101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</row>
    <row r="1038" spans="1:32" s="103" customFormat="1" x14ac:dyDescent="0.3">
      <c r="A1038" s="101"/>
      <c r="B1038" s="101"/>
      <c r="C1038" s="101"/>
      <c r="D1038" s="101"/>
      <c r="E1038" s="101"/>
      <c r="F1038" s="101"/>
      <c r="G1038" s="101"/>
      <c r="H1038" s="101"/>
      <c r="I1038" s="101"/>
      <c r="J1038" s="101"/>
      <c r="K1038" s="101"/>
      <c r="L1038" s="101"/>
      <c r="M1038" s="101"/>
      <c r="N1038" s="14"/>
      <c r="O1038" s="101"/>
      <c r="P1038" s="101"/>
      <c r="Q1038" s="101"/>
      <c r="R1038" s="102"/>
      <c r="S1038" s="101"/>
      <c r="T1038" s="101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</row>
    <row r="1039" spans="1:32" s="103" customFormat="1" x14ac:dyDescent="0.3">
      <c r="A1039" s="101"/>
      <c r="B1039" s="101"/>
      <c r="C1039" s="101"/>
      <c r="D1039" s="101"/>
      <c r="E1039" s="101"/>
      <c r="F1039" s="101"/>
      <c r="G1039" s="101"/>
      <c r="H1039" s="101"/>
      <c r="I1039" s="101"/>
      <c r="J1039" s="101"/>
      <c r="K1039" s="101"/>
      <c r="L1039" s="101"/>
      <c r="M1039" s="101"/>
      <c r="N1039" s="14"/>
      <c r="O1039" s="101"/>
      <c r="P1039" s="101"/>
      <c r="Q1039" s="101"/>
      <c r="R1039" s="102"/>
      <c r="S1039" s="101"/>
      <c r="T1039" s="101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</row>
    <row r="1040" spans="1:32" s="103" customFormat="1" x14ac:dyDescent="0.3">
      <c r="A1040" s="101"/>
      <c r="B1040" s="101"/>
      <c r="C1040" s="101"/>
      <c r="D1040" s="101"/>
      <c r="E1040" s="101"/>
      <c r="F1040" s="101"/>
      <c r="G1040" s="101"/>
      <c r="H1040" s="101"/>
      <c r="I1040" s="101"/>
      <c r="J1040" s="101"/>
      <c r="K1040" s="101"/>
      <c r="L1040" s="101"/>
      <c r="M1040" s="101"/>
      <c r="N1040" s="14"/>
      <c r="O1040" s="101"/>
      <c r="P1040" s="101"/>
      <c r="Q1040" s="101"/>
      <c r="R1040" s="102"/>
      <c r="S1040" s="101"/>
      <c r="T1040" s="101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</row>
    <row r="1041" spans="1:32" s="103" customFormat="1" x14ac:dyDescent="0.3">
      <c r="A1041" s="101"/>
      <c r="B1041" s="101"/>
      <c r="C1041" s="101"/>
      <c r="D1041" s="101"/>
      <c r="E1041" s="101"/>
      <c r="F1041" s="101"/>
      <c r="G1041" s="101"/>
      <c r="H1041" s="101"/>
      <c r="I1041" s="101"/>
      <c r="J1041" s="101"/>
      <c r="K1041" s="101"/>
      <c r="L1041" s="101"/>
      <c r="M1041" s="101"/>
      <c r="N1041" s="14"/>
      <c r="O1041" s="101"/>
      <c r="P1041" s="101"/>
      <c r="Q1041" s="101"/>
      <c r="R1041" s="102"/>
      <c r="S1041" s="101"/>
      <c r="T1041" s="101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</row>
    <row r="1042" spans="1:32" s="103" customFormat="1" x14ac:dyDescent="0.3">
      <c r="A1042" s="101"/>
      <c r="B1042" s="101"/>
      <c r="C1042" s="101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101"/>
      <c r="N1042" s="14"/>
      <c r="O1042" s="101"/>
      <c r="P1042" s="101"/>
      <c r="Q1042" s="101"/>
      <c r="R1042" s="102"/>
      <c r="S1042" s="101"/>
      <c r="T1042" s="101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</row>
    <row r="1043" spans="1:32" s="103" customFormat="1" x14ac:dyDescent="0.3">
      <c r="A1043" s="101"/>
      <c r="B1043" s="101"/>
      <c r="C1043" s="101"/>
      <c r="D1043" s="101"/>
      <c r="E1043" s="101"/>
      <c r="F1043" s="101"/>
      <c r="G1043" s="101"/>
      <c r="H1043" s="101"/>
      <c r="I1043" s="101"/>
      <c r="J1043" s="101"/>
      <c r="K1043" s="101"/>
      <c r="L1043" s="101"/>
      <c r="M1043" s="101"/>
      <c r="N1043" s="14"/>
      <c r="O1043" s="101"/>
      <c r="P1043" s="101"/>
      <c r="Q1043" s="101"/>
      <c r="R1043" s="102"/>
      <c r="S1043" s="101"/>
      <c r="T1043" s="101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</row>
    <row r="1044" spans="1:32" s="103" customFormat="1" x14ac:dyDescent="0.3">
      <c r="A1044" s="101"/>
      <c r="B1044" s="101"/>
      <c r="C1044" s="101"/>
      <c r="D1044" s="101"/>
      <c r="E1044" s="101"/>
      <c r="F1044" s="101"/>
      <c r="G1044" s="101"/>
      <c r="H1044" s="101"/>
      <c r="I1044" s="101"/>
      <c r="J1044" s="101"/>
      <c r="K1044" s="101"/>
      <c r="L1044" s="101"/>
      <c r="M1044" s="101"/>
      <c r="N1044" s="14"/>
      <c r="O1044" s="101"/>
      <c r="P1044" s="101"/>
      <c r="Q1044" s="101"/>
      <c r="R1044" s="102"/>
      <c r="S1044" s="101"/>
      <c r="T1044" s="101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</row>
    <row r="1045" spans="1:32" s="103" customFormat="1" x14ac:dyDescent="0.3">
      <c r="A1045" s="101"/>
      <c r="B1045" s="101"/>
      <c r="C1045" s="101"/>
      <c r="D1045" s="101"/>
      <c r="E1045" s="101"/>
      <c r="F1045" s="101"/>
      <c r="G1045" s="101"/>
      <c r="H1045" s="101"/>
      <c r="I1045" s="101"/>
      <c r="J1045" s="101"/>
      <c r="K1045" s="101"/>
      <c r="L1045" s="101"/>
      <c r="M1045" s="101"/>
      <c r="N1045" s="14"/>
      <c r="O1045" s="101"/>
      <c r="P1045" s="101"/>
      <c r="Q1045" s="101"/>
      <c r="R1045" s="102"/>
      <c r="S1045" s="101"/>
      <c r="T1045" s="101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</row>
    <row r="1046" spans="1:32" s="103" customFormat="1" x14ac:dyDescent="0.3">
      <c r="A1046" s="101"/>
      <c r="B1046" s="101"/>
      <c r="C1046" s="101"/>
      <c r="D1046" s="101"/>
      <c r="E1046" s="101"/>
      <c r="F1046" s="101"/>
      <c r="G1046" s="101"/>
      <c r="H1046" s="101"/>
      <c r="I1046" s="101"/>
      <c r="J1046" s="101"/>
      <c r="K1046" s="101"/>
      <c r="L1046" s="101"/>
      <c r="M1046" s="101"/>
      <c r="N1046" s="14"/>
      <c r="O1046" s="101"/>
      <c r="P1046" s="101"/>
      <c r="Q1046" s="101"/>
      <c r="R1046" s="102"/>
      <c r="S1046" s="101"/>
      <c r="T1046" s="101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</row>
    <row r="1047" spans="1:32" s="103" customFormat="1" x14ac:dyDescent="0.3">
      <c r="A1047" s="101"/>
      <c r="B1047" s="101"/>
      <c r="C1047" s="101"/>
      <c r="D1047" s="101"/>
      <c r="E1047" s="101"/>
      <c r="F1047" s="101"/>
      <c r="G1047" s="101"/>
      <c r="H1047" s="101"/>
      <c r="I1047" s="101"/>
      <c r="J1047" s="101"/>
      <c r="K1047" s="101"/>
      <c r="L1047" s="101"/>
      <c r="M1047" s="101"/>
      <c r="N1047" s="14"/>
      <c r="O1047" s="101"/>
      <c r="P1047" s="101"/>
      <c r="Q1047" s="101"/>
      <c r="R1047" s="102"/>
      <c r="S1047" s="101"/>
      <c r="T1047" s="101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</row>
    <row r="1048" spans="1:32" s="103" customFormat="1" x14ac:dyDescent="0.3">
      <c r="A1048" s="101"/>
      <c r="B1048" s="101"/>
      <c r="C1048" s="101"/>
      <c r="D1048" s="101"/>
      <c r="E1048" s="101"/>
      <c r="F1048" s="101"/>
      <c r="G1048" s="101"/>
      <c r="H1048" s="101"/>
      <c r="I1048" s="101"/>
      <c r="J1048" s="101"/>
      <c r="K1048" s="101"/>
      <c r="L1048" s="101"/>
      <c r="M1048" s="101"/>
      <c r="N1048" s="14"/>
      <c r="O1048" s="101"/>
      <c r="P1048" s="101"/>
      <c r="Q1048" s="101"/>
      <c r="R1048" s="102"/>
      <c r="S1048" s="101"/>
      <c r="T1048" s="101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</row>
    <row r="1049" spans="1:32" s="103" customFormat="1" x14ac:dyDescent="0.3">
      <c r="A1049" s="101"/>
      <c r="B1049" s="101"/>
      <c r="C1049" s="101"/>
      <c r="D1049" s="101"/>
      <c r="E1049" s="101"/>
      <c r="F1049" s="101"/>
      <c r="G1049" s="101"/>
      <c r="H1049" s="101"/>
      <c r="I1049" s="101"/>
      <c r="J1049" s="101"/>
      <c r="K1049" s="101"/>
      <c r="L1049" s="101"/>
      <c r="M1049" s="101"/>
      <c r="N1049" s="14"/>
      <c r="O1049" s="101"/>
      <c r="P1049" s="101"/>
      <c r="Q1049" s="101"/>
      <c r="R1049" s="102"/>
      <c r="S1049" s="101"/>
      <c r="T1049" s="101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</row>
    <row r="1050" spans="1:32" s="103" customFormat="1" x14ac:dyDescent="0.3">
      <c r="A1050" s="101"/>
      <c r="B1050" s="101"/>
      <c r="C1050" s="101"/>
      <c r="D1050" s="101"/>
      <c r="E1050" s="101"/>
      <c r="F1050" s="101"/>
      <c r="G1050" s="101"/>
      <c r="H1050" s="101"/>
      <c r="I1050" s="101"/>
      <c r="J1050" s="101"/>
      <c r="K1050" s="101"/>
      <c r="L1050" s="101"/>
      <c r="M1050" s="101"/>
      <c r="N1050" s="14"/>
      <c r="O1050" s="101"/>
      <c r="P1050" s="101"/>
      <c r="Q1050" s="101"/>
      <c r="R1050" s="102"/>
      <c r="S1050" s="101"/>
      <c r="T1050" s="101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</row>
    <row r="1051" spans="1:32" s="103" customFormat="1" x14ac:dyDescent="0.3">
      <c r="A1051" s="101"/>
      <c r="B1051" s="101"/>
      <c r="C1051" s="101"/>
      <c r="D1051" s="101"/>
      <c r="E1051" s="101"/>
      <c r="F1051" s="101"/>
      <c r="G1051" s="101"/>
      <c r="H1051" s="101"/>
      <c r="I1051" s="101"/>
      <c r="J1051" s="101"/>
      <c r="K1051" s="101"/>
      <c r="L1051" s="101"/>
      <c r="M1051" s="101"/>
      <c r="N1051" s="14"/>
      <c r="O1051" s="101"/>
      <c r="P1051" s="101"/>
      <c r="Q1051" s="101"/>
      <c r="R1051" s="102"/>
      <c r="S1051" s="101"/>
      <c r="T1051" s="101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</row>
    <row r="1052" spans="1:32" s="103" customFormat="1" x14ac:dyDescent="0.3">
      <c r="A1052" s="101"/>
      <c r="B1052" s="101"/>
      <c r="C1052" s="101"/>
      <c r="D1052" s="101"/>
      <c r="E1052" s="101"/>
      <c r="F1052" s="101"/>
      <c r="G1052" s="101"/>
      <c r="H1052" s="101"/>
      <c r="I1052" s="101"/>
      <c r="J1052" s="101"/>
      <c r="K1052" s="101"/>
      <c r="L1052" s="101"/>
      <c r="M1052" s="101"/>
      <c r="N1052" s="14"/>
      <c r="O1052" s="101"/>
      <c r="P1052" s="101"/>
      <c r="Q1052" s="101"/>
      <c r="R1052" s="102"/>
      <c r="S1052" s="101"/>
      <c r="T1052" s="101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</row>
    <row r="1053" spans="1:32" s="103" customFormat="1" x14ac:dyDescent="0.3">
      <c r="A1053" s="101"/>
      <c r="B1053" s="101"/>
      <c r="C1053" s="101"/>
      <c r="D1053" s="101"/>
      <c r="E1053" s="101"/>
      <c r="F1053" s="101"/>
      <c r="G1053" s="101"/>
      <c r="H1053" s="101"/>
      <c r="I1053" s="101"/>
      <c r="J1053" s="101"/>
      <c r="K1053" s="101"/>
      <c r="L1053" s="101"/>
      <c r="M1053" s="101"/>
      <c r="N1053" s="14"/>
      <c r="O1053" s="101"/>
      <c r="P1053" s="101"/>
      <c r="Q1053" s="101"/>
      <c r="R1053" s="102"/>
      <c r="S1053" s="101"/>
      <c r="T1053" s="101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</row>
    <row r="1054" spans="1:32" s="103" customFormat="1" x14ac:dyDescent="0.3">
      <c r="A1054" s="101"/>
      <c r="B1054" s="101"/>
      <c r="C1054" s="101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101"/>
      <c r="N1054" s="14"/>
      <c r="O1054" s="101"/>
      <c r="P1054" s="101"/>
      <c r="Q1054" s="101"/>
      <c r="R1054" s="102"/>
      <c r="S1054" s="101"/>
      <c r="T1054" s="101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</row>
    <row r="1055" spans="1:32" s="103" customFormat="1" x14ac:dyDescent="0.3">
      <c r="A1055" s="101"/>
      <c r="B1055" s="101"/>
      <c r="C1055" s="101"/>
      <c r="D1055" s="101"/>
      <c r="E1055" s="101"/>
      <c r="F1055" s="101"/>
      <c r="G1055" s="101"/>
      <c r="H1055" s="101"/>
      <c r="I1055" s="101"/>
      <c r="J1055" s="101"/>
      <c r="K1055" s="101"/>
      <c r="L1055" s="101"/>
      <c r="M1055" s="101"/>
      <c r="N1055" s="14"/>
      <c r="O1055" s="101"/>
      <c r="P1055" s="101"/>
      <c r="Q1055" s="101"/>
      <c r="R1055" s="102"/>
      <c r="S1055" s="101"/>
      <c r="T1055" s="101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</row>
    <row r="1056" spans="1:32" s="103" customFormat="1" x14ac:dyDescent="0.3">
      <c r="A1056" s="101"/>
      <c r="B1056" s="101"/>
      <c r="C1056" s="101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101"/>
      <c r="N1056" s="14"/>
      <c r="O1056" s="101"/>
      <c r="P1056" s="101"/>
      <c r="Q1056" s="101"/>
      <c r="R1056" s="102"/>
      <c r="S1056" s="101"/>
      <c r="T1056" s="101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</row>
    <row r="1057" spans="1:32" s="103" customFormat="1" x14ac:dyDescent="0.3">
      <c r="A1057" s="101"/>
      <c r="B1057" s="101"/>
      <c r="C1057" s="101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101"/>
      <c r="N1057" s="14"/>
      <c r="O1057" s="101"/>
      <c r="P1057" s="101"/>
      <c r="Q1057" s="101"/>
      <c r="R1057" s="102"/>
      <c r="S1057" s="101"/>
      <c r="T1057" s="101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</row>
    <row r="1058" spans="1:32" s="103" customFormat="1" x14ac:dyDescent="0.3">
      <c r="A1058" s="101"/>
      <c r="B1058" s="101"/>
      <c r="C1058" s="101"/>
      <c r="D1058" s="101"/>
      <c r="E1058" s="101"/>
      <c r="F1058" s="101"/>
      <c r="G1058" s="101"/>
      <c r="H1058" s="101"/>
      <c r="I1058" s="101"/>
      <c r="J1058" s="101"/>
      <c r="K1058" s="101"/>
      <c r="L1058" s="101"/>
      <c r="M1058" s="101"/>
      <c r="N1058" s="14"/>
      <c r="O1058" s="101"/>
      <c r="P1058" s="101"/>
      <c r="Q1058" s="101"/>
      <c r="R1058" s="102"/>
      <c r="S1058" s="101"/>
      <c r="T1058" s="101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</row>
    <row r="1059" spans="1:32" s="103" customFormat="1" x14ac:dyDescent="0.3">
      <c r="A1059" s="101"/>
      <c r="B1059" s="101"/>
      <c r="C1059" s="101"/>
      <c r="D1059" s="101"/>
      <c r="E1059" s="101"/>
      <c r="F1059" s="101"/>
      <c r="G1059" s="101"/>
      <c r="H1059" s="101"/>
      <c r="I1059" s="101"/>
      <c r="J1059" s="101"/>
      <c r="K1059" s="101"/>
      <c r="L1059" s="101"/>
      <c r="M1059" s="101"/>
      <c r="N1059" s="14"/>
      <c r="O1059" s="101"/>
      <c r="P1059" s="101"/>
      <c r="Q1059" s="101"/>
      <c r="R1059" s="102"/>
      <c r="S1059" s="101"/>
      <c r="T1059" s="101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</row>
    <row r="1060" spans="1:32" s="103" customFormat="1" x14ac:dyDescent="0.3">
      <c r="A1060" s="101"/>
      <c r="B1060" s="101"/>
      <c r="C1060" s="101"/>
      <c r="D1060" s="101"/>
      <c r="E1060" s="101"/>
      <c r="F1060" s="101"/>
      <c r="G1060" s="101"/>
      <c r="H1060" s="101"/>
      <c r="I1060" s="101"/>
      <c r="J1060" s="101"/>
      <c r="K1060" s="101"/>
      <c r="L1060" s="101"/>
      <c r="M1060" s="101"/>
      <c r="N1060" s="14"/>
      <c r="O1060" s="101"/>
      <c r="P1060" s="101"/>
      <c r="Q1060" s="101"/>
      <c r="R1060" s="102"/>
      <c r="S1060" s="101"/>
      <c r="T1060" s="101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</row>
    <row r="1061" spans="1:32" s="103" customFormat="1" x14ac:dyDescent="0.3">
      <c r="A1061" s="101"/>
      <c r="B1061" s="101"/>
      <c r="C1061" s="101"/>
      <c r="D1061" s="101"/>
      <c r="E1061" s="101"/>
      <c r="F1061" s="101"/>
      <c r="G1061" s="101"/>
      <c r="H1061" s="101"/>
      <c r="I1061" s="101"/>
      <c r="J1061" s="101"/>
      <c r="K1061" s="101"/>
      <c r="L1061" s="101"/>
      <c r="M1061" s="101"/>
      <c r="N1061" s="14"/>
      <c r="O1061" s="101"/>
      <c r="P1061" s="101"/>
      <c r="Q1061" s="101"/>
      <c r="R1061" s="102"/>
      <c r="S1061" s="101"/>
      <c r="T1061" s="101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</row>
    <row r="1062" spans="1:32" s="103" customFormat="1" x14ac:dyDescent="0.3">
      <c r="A1062" s="101"/>
      <c r="B1062" s="101"/>
      <c r="C1062" s="101"/>
      <c r="D1062" s="101"/>
      <c r="E1062" s="101"/>
      <c r="F1062" s="101"/>
      <c r="G1062" s="101"/>
      <c r="H1062" s="101"/>
      <c r="I1062" s="101"/>
      <c r="J1062" s="101"/>
      <c r="K1062" s="101"/>
      <c r="L1062" s="101"/>
      <c r="M1062" s="101"/>
      <c r="N1062" s="14"/>
      <c r="O1062" s="101"/>
      <c r="P1062" s="101"/>
      <c r="Q1062" s="101"/>
      <c r="R1062" s="102"/>
      <c r="S1062" s="101"/>
      <c r="T1062" s="101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</row>
    <row r="1063" spans="1:32" s="103" customFormat="1" x14ac:dyDescent="0.3">
      <c r="A1063" s="101"/>
      <c r="B1063" s="101"/>
      <c r="C1063" s="101"/>
      <c r="D1063" s="101"/>
      <c r="E1063" s="101"/>
      <c r="F1063" s="101"/>
      <c r="G1063" s="101"/>
      <c r="H1063" s="101"/>
      <c r="I1063" s="101"/>
      <c r="J1063" s="101"/>
      <c r="K1063" s="101"/>
      <c r="L1063" s="101"/>
      <c r="M1063" s="101"/>
      <c r="N1063" s="14"/>
      <c r="O1063" s="101"/>
      <c r="P1063" s="101"/>
      <c r="Q1063" s="101"/>
      <c r="R1063" s="102"/>
      <c r="S1063" s="101"/>
      <c r="T1063" s="101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</row>
    <row r="1064" spans="1:32" s="103" customFormat="1" x14ac:dyDescent="0.3">
      <c r="A1064" s="101"/>
      <c r="B1064" s="101"/>
      <c r="C1064" s="101"/>
      <c r="D1064" s="101"/>
      <c r="E1064" s="101"/>
      <c r="F1064" s="101"/>
      <c r="G1064" s="101"/>
      <c r="H1064" s="101"/>
      <c r="I1064" s="101"/>
      <c r="J1064" s="101"/>
      <c r="K1064" s="101"/>
      <c r="L1064" s="101"/>
      <c r="M1064" s="101"/>
      <c r="N1064" s="14"/>
      <c r="O1064" s="101"/>
      <c r="P1064" s="101"/>
      <c r="Q1064" s="101"/>
      <c r="R1064" s="102"/>
      <c r="S1064" s="101"/>
      <c r="T1064" s="101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</row>
    <row r="1065" spans="1:32" s="103" customFormat="1" x14ac:dyDescent="0.3">
      <c r="A1065" s="101"/>
      <c r="B1065" s="101"/>
      <c r="C1065" s="101"/>
      <c r="D1065" s="101"/>
      <c r="E1065" s="101"/>
      <c r="F1065" s="101"/>
      <c r="G1065" s="101"/>
      <c r="H1065" s="101"/>
      <c r="I1065" s="101"/>
      <c r="J1065" s="101"/>
      <c r="K1065" s="101"/>
      <c r="L1065" s="101"/>
      <c r="M1065" s="101"/>
      <c r="N1065" s="14"/>
      <c r="O1065" s="101"/>
      <c r="P1065" s="101"/>
      <c r="Q1065" s="101"/>
      <c r="R1065" s="102"/>
      <c r="S1065" s="101"/>
      <c r="T1065" s="101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</row>
    <row r="1066" spans="1:32" s="103" customFormat="1" x14ac:dyDescent="0.3">
      <c r="A1066" s="101"/>
      <c r="B1066" s="101"/>
      <c r="C1066" s="101"/>
      <c r="D1066" s="101"/>
      <c r="E1066" s="101"/>
      <c r="F1066" s="101"/>
      <c r="G1066" s="101"/>
      <c r="H1066" s="101"/>
      <c r="I1066" s="101"/>
      <c r="J1066" s="101"/>
      <c r="K1066" s="101"/>
      <c r="L1066" s="101"/>
      <c r="M1066" s="101"/>
      <c r="N1066" s="14"/>
      <c r="O1066" s="101"/>
      <c r="P1066" s="101"/>
      <c r="Q1066" s="101"/>
      <c r="R1066" s="102"/>
      <c r="S1066" s="101"/>
      <c r="T1066" s="101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</row>
    <row r="1067" spans="1:32" s="103" customFormat="1" x14ac:dyDescent="0.3">
      <c r="A1067" s="101"/>
      <c r="B1067" s="101"/>
      <c r="C1067" s="101"/>
      <c r="D1067" s="101"/>
      <c r="E1067" s="101"/>
      <c r="F1067" s="101"/>
      <c r="G1067" s="101"/>
      <c r="H1067" s="101"/>
      <c r="I1067" s="101"/>
      <c r="J1067" s="101"/>
      <c r="K1067" s="101"/>
      <c r="L1067" s="101"/>
      <c r="M1067" s="101"/>
      <c r="N1067" s="14"/>
      <c r="O1067" s="101"/>
      <c r="P1067" s="101"/>
      <c r="Q1067" s="101"/>
      <c r="R1067" s="102"/>
      <c r="S1067" s="101"/>
      <c r="T1067" s="101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</row>
    <row r="1068" spans="1:32" s="103" customFormat="1" x14ac:dyDescent="0.3">
      <c r="A1068" s="101"/>
      <c r="B1068" s="101"/>
      <c r="C1068" s="101"/>
      <c r="D1068" s="101"/>
      <c r="E1068" s="101"/>
      <c r="F1068" s="101"/>
      <c r="G1068" s="101"/>
      <c r="H1068" s="101"/>
      <c r="I1068" s="101"/>
      <c r="J1068" s="101"/>
      <c r="K1068" s="101"/>
      <c r="L1068" s="101"/>
      <c r="M1068" s="101"/>
      <c r="N1068" s="14"/>
      <c r="O1068" s="101"/>
      <c r="P1068" s="101"/>
      <c r="Q1068" s="101"/>
      <c r="R1068" s="102"/>
      <c r="S1068" s="101"/>
      <c r="T1068" s="101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</row>
    <row r="1069" spans="1:32" s="103" customFormat="1" x14ac:dyDescent="0.3">
      <c r="A1069" s="101"/>
      <c r="B1069" s="101"/>
      <c r="C1069" s="101"/>
      <c r="D1069" s="101"/>
      <c r="E1069" s="101"/>
      <c r="F1069" s="101"/>
      <c r="G1069" s="101"/>
      <c r="H1069" s="101"/>
      <c r="I1069" s="101"/>
      <c r="J1069" s="101"/>
      <c r="K1069" s="101"/>
      <c r="L1069" s="101"/>
      <c r="M1069" s="101"/>
      <c r="N1069" s="14"/>
      <c r="O1069" s="101"/>
      <c r="P1069" s="101"/>
      <c r="Q1069" s="101"/>
      <c r="R1069" s="102"/>
      <c r="S1069" s="101"/>
      <c r="T1069" s="101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</row>
    <row r="1070" spans="1:32" s="103" customFormat="1" x14ac:dyDescent="0.3">
      <c r="A1070" s="101"/>
      <c r="B1070" s="101"/>
      <c r="C1070" s="101"/>
      <c r="D1070" s="101"/>
      <c r="E1070" s="101"/>
      <c r="F1070" s="101"/>
      <c r="G1070" s="101"/>
      <c r="H1070" s="101"/>
      <c r="I1070" s="101"/>
      <c r="J1070" s="101"/>
      <c r="K1070" s="101"/>
      <c r="L1070" s="101"/>
      <c r="M1070" s="101"/>
      <c r="N1070" s="14"/>
      <c r="O1070" s="101"/>
      <c r="P1070" s="101"/>
      <c r="Q1070" s="101"/>
      <c r="R1070" s="102"/>
      <c r="S1070" s="101"/>
      <c r="T1070" s="101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</row>
    <row r="1071" spans="1:32" s="103" customFormat="1" x14ac:dyDescent="0.3">
      <c r="A1071" s="101"/>
      <c r="B1071" s="101"/>
      <c r="C1071" s="101"/>
      <c r="D1071" s="101"/>
      <c r="E1071" s="101"/>
      <c r="F1071" s="101"/>
      <c r="G1071" s="101"/>
      <c r="H1071" s="101"/>
      <c r="I1071" s="101"/>
      <c r="J1071" s="101"/>
      <c r="K1071" s="101"/>
      <c r="L1071" s="101"/>
      <c r="M1071" s="101"/>
      <c r="N1071" s="14"/>
      <c r="O1071" s="101"/>
      <c r="P1071" s="101"/>
      <c r="Q1071" s="101"/>
      <c r="R1071" s="102"/>
      <c r="S1071" s="101"/>
      <c r="T1071" s="101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</row>
    <row r="1072" spans="1:32" s="103" customFormat="1" x14ac:dyDescent="0.3">
      <c r="A1072" s="101"/>
      <c r="B1072" s="101"/>
      <c r="C1072" s="101"/>
      <c r="D1072" s="101"/>
      <c r="E1072" s="101"/>
      <c r="F1072" s="101"/>
      <c r="G1072" s="101"/>
      <c r="H1072" s="101"/>
      <c r="I1072" s="101"/>
      <c r="J1072" s="101"/>
      <c r="K1072" s="101"/>
      <c r="L1072" s="101"/>
      <c r="M1072" s="101"/>
      <c r="N1072" s="14"/>
      <c r="O1072" s="101"/>
      <c r="P1072" s="101"/>
      <c r="Q1072" s="101"/>
      <c r="R1072" s="102"/>
      <c r="S1072" s="101"/>
      <c r="T1072" s="101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</row>
    <row r="1073" spans="1:32" s="103" customFormat="1" x14ac:dyDescent="0.3">
      <c r="A1073" s="101"/>
      <c r="B1073" s="101"/>
      <c r="C1073" s="101"/>
      <c r="D1073" s="101"/>
      <c r="E1073" s="101"/>
      <c r="F1073" s="101"/>
      <c r="G1073" s="101"/>
      <c r="H1073" s="101"/>
      <c r="I1073" s="101"/>
      <c r="J1073" s="101"/>
      <c r="K1073" s="101"/>
      <c r="L1073" s="101"/>
      <c r="M1073" s="101"/>
      <c r="N1073" s="14"/>
      <c r="O1073" s="101"/>
      <c r="P1073" s="101"/>
      <c r="Q1073" s="101"/>
      <c r="R1073" s="102"/>
      <c r="S1073" s="101"/>
      <c r="T1073" s="101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</row>
    <row r="1074" spans="1:32" s="103" customFormat="1" x14ac:dyDescent="0.3">
      <c r="A1074" s="101"/>
      <c r="B1074" s="101"/>
      <c r="C1074" s="101"/>
      <c r="D1074" s="101"/>
      <c r="E1074" s="101"/>
      <c r="F1074" s="101"/>
      <c r="G1074" s="101"/>
      <c r="H1074" s="101"/>
      <c r="I1074" s="101"/>
      <c r="J1074" s="101"/>
      <c r="K1074" s="101"/>
      <c r="L1074" s="101"/>
      <c r="M1074" s="101"/>
      <c r="N1074" s="14"/>
      <c r="O1074" s="101"/>
      <c r="P1074" s="101"/>
      <c r="Q1074" s="101"/>
      <c r="R1074" s="102"/>
      <c r="S1074" s="101"/>
      <c r="T1074" s="101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</row>
    <row r="1075" spans="1:32" s="103" customFormat="1" x14ac:dyDescent="0.3">
      <c r="A1075" s="101"/>
      <c r="B1075" s="101"/>
      <c r="C1075" s="101"/>
      <c r="D1075" s="101"/>
      <c r="E1075" s="101"/>
      <c r="F1075" s="101"/>
      <c r="G1075" s="101"/>
      <c r="H1075" s="101"/>
      <c r="I1075" s="101"/>
      <c r="J1075" s="101"/>
      <c r="K1075" s="101"/>
      <c r="L1075" s="101"/>
      <c r="M1075" s="101"/>
      <c r="N1075" s="14"/>
      <c r="O1075" s="101"/>
      <c r="P1075" s="101"/>
      <c r="Q1075" s="101"/>
      <c r="R1075" s="102"/>
      <c r="S1075" s="101"/>
      <c r="T1075" s="101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</row>
    <row r="1076" spans="1:32" s="103" customFormat="1" x14ac:dyDescent="0.3">
      <c r="A1076" s="101"/>
      <c r="B1076" s="101"/>
      <c r="C1076" s="101"/>
      <c r="D1076" s="101"/>
      <c r="E1076" s="101"/>
      <c r="F1076" s="101"/>
      <c r="G1076" s="101"/>
      <c r="H1076" s="101"/>
      <c r="I1076" s="101"/>
      <c r="J1076" s="101"/>
      <c r="K1076" s="101"/>
      <c r="L1076" s="101"/>
      <c r="M1076" s="101"/>
      <c r="N1076" s="14"/>
      <c r="O1076" s="101"/>
      <c r="P1076" s="101"/>
      <c r="Q1076" s="101"/>
      <c r="R1076" s="102"/>
      <c r="S1076" s="101"/>
      <c r="T1076" s="101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</row>
    <row r="1077" spans="1:32" s="103" customFormat="1" x14ac:dyDescent="0.3">
      <c r="A1077" s="101"/>
      <c r="B1077" s="101"/>
      <c r="C1077" s="101"/>
      <c r="D1077" s="101"/>
      <c r="E1077" s="101"/>
      <c r="F1077" s="101"/>
      <c r="G1077" s="101"/>
      <c r="H1077" s="101"/>
      <c r="I1077" s="101"/>
      <c r="J1077" s="101"/>
      <c r="K1077" s="101"/>
      <c r="L1077" s="101"/>
      <c r="M1077" s="101"/>
      <c r="N1077" s="14"/>
      <c r="O1077" s="101"/>
      <c r="P1077" s="101"/>
      <c r="Q1077" s="101"/>
      <c r="R1077" s="102"/>
      <c r="S1077" s="101"/>
      <c r="T1077" s="101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</row>
    <row r="1078" spans="1:32" s="103" customFormat="1" x14ac:dyDescent="0.3">
      <c r="A1078" s="101"/>
      <c r="B1078" s="101"/>
      <c r="C1078" s="101"/>
      <c r="D1078" s="101"/>
      <c r="E1078" s="101"/>
      <c r="F1078" s="101"/>
      <c r="G1078" s="101"/>
      <c r="H1078" s="101"/>
      <c r="I1078" s="101"/>
      <c r="J1078" s="101"/>
      <c r="K1078" s="101"/>
      <c r="L1078" s="101"/>
      <c r="M1078" s="101"/>
      <c r="N1078" s="14"/>
      <c r="O1078" s="101"/>
      <c r="P1078" s="101"/>
      <c r="Q1078" s="101"/>
      <c r="R1078" s="102"/>
      <c r="S1078" s="101"/>
      <c r="T1078" s="101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</row>
    <row r="1079" spans="1:32" s="103" customFormat="1" x14ac:dyDescent="0.3">
      <c r="A1079" s="101"/>
      <c r="B1079" s="101"/>
      <c r="C1079" s="101"/>
      <c r="D1079" s="101"/>
      <c r="E1079" s="101"/>
      <c r="F1079" s="101"/>
      <c r="G1079" s="101"/>
      <c r="H1079" s="101"/>
      <c r="I1079" s="101"/>
      <c r="J1079" s="101"/>
      <c r="K1079" s="101"/>
      <c r="L1079" s="101"/>
      <c r="M1079" s="101"/>
      <c r="N1079" s="14"/>
      <c r="O1079" s="101"/>
      <c r="P1079" s="101"/>
      <c r="Q1079" s="101"/>
      <c r="R1079" s="102"/>
      <c r="S1079" s="101"/>
      <c r="T1079" s="101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</row>
    <row r="1080" spans="1:32" s="103" customFormat="1" x14ac:dyDescent="0.3">
      <c r="A1080" s="101"/>
      <c r="B1080" s="101"/>
      <c r="C1080" s="101"/>
      <c r="D1080" s="101"/>
      <c r="E1080" s="101"/>
      <c r="F1080" s="101"/>
      <c r="G1080" s="101"/>
      <c r="H1080" s="101"/>
      <c r="I1080" s="101"/>
      <c r="J1080" s="101"/>
      <c r="K1080" s="101"/>
      <c r="L1080" s="101"/>
      <c r="M1080" s="101"/>
      <c r="N1080" s="14"/>
      <c r="O1080" s="101"/>
      <c r="P1080" s="101"/>
      <c r="Q1080" s="101"/>
      <c r="R1080" s="102"/>
      <c r="S1080" s="101"/>
      <c r="T1080" s="101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</row>
    <row r="1081" spans="1:32" s="103" customFormat="1" x14ac:dyDescent="0.3">
      <c r="A1081" s="101"/>
      <c r="B1081" s="101"/>
      <c r="C1081" s="101"/>
      <c r="D1081" s="101"/>
      <c r="E1081" s="101"/>
      <c r="F1081" s="101"/>
      <c r="G1081" s="101"/>
      <c r="H1081" s="101"/>
      <c r="I1081" s="101"/>
      <c r="J1081" s="101"/>
      <c r="K1081" s="101"/>
      <c r="L1081" s="101"/>
      <c r="M1081" s="101"/>
      <c r="N1081" s="14"/>
      <c r="O1081" s="101"/>
      <c r="P1081" s="101"/>
      <c r="Q1081" s="101"/>
      <c r="R1081" s="102"/>
      <c r="S1081" s="101"/>
      <c r="T1081" s="101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</row>
    <row r="1082" spans="1:32" s="103" customFormat="1" x14ac:dyDescent="0.3">
      <c r="A1082" s="101"/>
      <c r="B1082" s="101"/>
      <c r="C1082" s="101"/>
      <c r="D1082" s="101"/>
      <c r="E1082" s="101"/>
      <c r="F1082" s="101"/>
      <c r="G1082" s="101"/>
      <c r="H1082" s="101"/>
      <c r="I1082" s="101"/>
      <c r="J1082" s="101"/>
      <c r="K1082" s="101"/>
      <c r="L1082" s="101"/>
      <c r="M1082" s="101"/>
      <c r="N1082" s="14"/>
      <c r="O1082" s="101"/>
      <c r="P1082" s="101"/>
      <c r="Q1082" s="101"/>
      <c r="R1082" s="102"/>
      <c r="S1082" s="101"/>
      <c r="T1082" s="101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</row>
    <row r="1083" spans="1:32" s="103" customFormat="1" x14ac:dyDescent="0.3">
      <c r="A1083" s="101"/>
      <c r="B1083" s="101"/>
      <c r="C1083" s="101"/>
      <c r="D1083" s="101"/>
      <c r="E1083" s="101"/>
      <c r="F1083" s="101"/>
      <c r="G1083" s="101"/>
      <c r="H1083" s="101"/>
      <c r="I1083" s="101"/>
      <c r="J1083" s="101"/>
      <c r="K1083" s="101"/>
      <c r="L1083" s="101"/>
      <c r="M1083" s="101"/>
      <c r="N1083" s="14"/>
      <c r="O1083" s="101"/>
      <c r="P1083" s="101"/>
      <c r="Q1083" s="101"/>
      <c r="R1083" s="102"/>
      <c r="S1083" s="101"/>
      <c r="T1083" s="101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</row>
    <row r="1084" spans="1:32" s="103" customFormat="1" x14ac:dyDescent="0.3">
      <c r="A1084" s="101"/>
      <c r="B1084" s="101"/>
      <c r="C1084" s="101"/>
      <c r="D1084" s="101"/>
      <c r="E1084" s="101"/>
      <c r="F1084" s="101"/>
      <c r="G1084" s="101"/>
      <c r="H1084" s="101"/>
      <c r="I1084" s="101"/>
      <c r="J1084" s="101"/>
      <c r="K1084" s="101"/>
      <c r="L1084" s="101"/>
      <c r="M1084" s="101"/>
      <c r="N1084" s="14"/>
      <c r="O1084" s="101"/>
      <c r="P1084" s="101"/>
      <c r="Q1084" s="101"/>
      <c r="R1084" s="102"/>
      <c r="S1084" s="101"/>
      <c r="T1084" s="101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</row>
    <row r="1085" spans="1:32" s="103" customFormat="1" x14ac:dyDescent="0.3">
      <c r="A1085" s="101"/>
      <c r="B1085" s="101"/>
      <c r="C1085" s="101"/>
      <c r="D1085" s="101"/>
      <c r="E1085" s="101"/>
      <c r="F1085" s="101"/>
      <c r="G1085" s="101"/>
      <c r="H1085" s="101"/>
      <c r="I1085" s="101"/>
      <c r="J1085" s="101"/>
      <c r="K1085" s="101"/>
      <c r="L1085" s="101"/>
      <c r="M1085" s="101"/>
      <c r="N1085" s="14"/>
      <c r="O1085" s="101"/>
      <c r="P1085" s="101"/>
      <c r="Q1085" s="101"/>
      <c r="R1085" s="102"/>
      <c r="S1085" s="101"/>
      <c r="T1085" s="101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</row>
    <row r="1086" spans="1:32" s="103" customFormat="1" x14ac:dyDescent="0.3">
      <c r="A1086" s="101"/>
      <c r="B1086" s="101"/>
      <c r="C1086" s="101"/>
      <c r="D1086" s="101"/>
      <c r="E1086" s="101"/>
      <c r="F1086" s="101"/>
      <c r="G1086" s="101"/>
      <c r="H1086" s="101"/>
      <c r="I1086" s="101"/>
      <c r="J1086" s="101"/>
      <c r="K1086" s="101"/>
      <c r="L1086" s="101"/>
      <c r="M1086" s="101"/>
      <c r="N1086" s="14"/>
      <c r="O1086" s="101"/>
      <c r="P1086" s="101"/>
      <c r="Q1086" s="101"/>
      <c r="R1086" s="102"/>
      <c r="S1086" s="101"/>
      <c r="T1086" s="101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</row>
    <row r="1087" spans="1:32" s="103" customFormat="1" x14ac:dyDescent="0.3">
      <c r="A1087" s="101"/>
      <c r="B1087" s="101"/>
      <c r="C1087" s="101"/>
      <c r="D1087" s="101"/>
      <c r="E1087" s="101"/>
      <c r="F1087" s="101"/>
      <c r="G1087" s="101"/>
      <c r="H1087" s="101"/>
      <c r="I1087" s="101"/>
      <c r="J1087" s="101"/>
      <c r="K1087" s="101"/>
      <c r="L1087" s="101"/>
      <c r="M1087" s="101"/>
      <c r="N1087" s="14"/>
      <c r="O1087" s="101"/>
      <c r="P1087" s="101"/>
      <c r="Q1087" s="101"/>
      <c r="R1087" s="102"/>
      <c r="S1087" s="101"/>
      <c r="T1087" s="101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</row>
    <row r="1088" spans="1:32" s="103" customFormat="1" x14ac:dyDescent="0.3">
      <c r="A1088" s="101"/>
      <c r="B1088" s="101"/>
      <c r="C1088" s="101"/>
      <c r="D1088" s="101"/>
      <c r="E1088" s="101"/>
      <c r="F1088" s="101"/>
      <c r="G1088" s="101"/>
      <c r="H1088" s="101"/>
      <c r="I1088" s="101"/>
      <c r="J1088" s="101"/>
      <c r="K1088" s="101"/>
      <c r="L1088" s="101"/>
      <c r="M1088" s="101"/>
      <c r="N1088" s="14"/>
      <c r="O1088" s="101"/>
      <c r="P1088" s="101"/>
      <c r="Q1088" s="101"/>
      <c r="R1088" s="102"/>
      <c r="S1088" s="101"/>
      <c r="T1088" s="101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</row>
    <row r="1089" spans="1:32" s="103" customFormat="1" x14ac:dyDescent="0.3">
      <c r="A1089" s="101"/>
      <c r="B1089" s="101"/>
      <c r="C1089" s="101"/>
      <c r="D1089" s="101"/>
      <c r="E1089" s="101"/>
      <c r="F1089" s="101"/>
      <c r="G1089" s="101"/>
      <c r="H1089" s="101"/>
      <c r="I1089" s="101"/>
      <c r="J1089" s="101"/>
      <c r="K1089" s="101"/>
      <c r="L1089" s="101"/>
      <c r="M1089" s="101"/>
      <c r="N1089" s="14"/>
      <c r="O1089" s="101"/>
      <c r="P1089" s="101"/>
      <c r="Q1089" s="101"/>
      <c r="R1089" s="102"/>
      <c r="S1089" s="101"/>
      <c r="T1089" s="101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</row>
    <row r="1090" spans="1:32" s="103" customFormat="1" x14ac:dyDescent="0.3">
      <c r="A1090" s="101"/>
      <c r="B1090" s="101"/>
      <c r="C1090" s="101"/>
      <c r="D1090" s="101"/>
      <c r="E1090" s="101"/>
      <c r="F1090" s="101"/>
      <c r="G1090" s="101"/>
      <c r="H1090" s="101"/>
      <c r="I1090" s="101"/>
      <c r="J1090" s="101"/>
      <c r="K1090" s="101"/>
      <c r="L1090" s="101"/>
      <c r="M1090" s="101"/>
      <c r="N1090" s="14"/>
      <c r="O1090" s="101"/>
      <c r="P1090" s="101"/>
      <c r="Q1090" s="101"/>
      <c r="R1090" s="102"/>
      <c r="S1090" s="101"/>
      <c r="T1090" s="101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</row>
    <row r="1091" spans="1:32" s="103" customFormat="1" x14ac:dyDescent="0.3">
      <c r="A1091" s="101"/>
      <c r="B1091" s="101"/>
      <c r="C1091" s="101"/>
      <c r="D1091" s="101"/>
      <c r="E1091" s="101"/>
      <c r="F1091" s="101"/>
      <c r="G1091" s="101"/>
      <c r="H1091" s="101"/>
      <c r="I1091" s="101"/>
      <c r="J1091" s="101"/>
      <c r="K1091" s="101"/>
      <c r="L1091" s="101"/>
      <c r="M1091" s="101"/>
      <c r="N1091" s="14"/>
      <c r="O1091" s="101"/>
      <c r="P1091" s="101"/>
      <c r="Q1091" s="101"/>
      <c r="R1091" s="102"/>
      <c r="S1091" s="101"/>
      <c r="T1091" s="101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</row>
    <row r="1092" spans="1:32" s="103" customFormat="1" x14ac:dyDescent="0.3">
      <c r="A1092" s="101"/>
      <c r="B1092" s="101"/>
      <c r="C1092" s="101"/>
      <c r="D1092" s="101"/>
      <c r="E1092" s="101"/>
      <c r="F1092" s="101"/>
      <c r="G1092" s="101"/>
      <c r="H1092" s="101"/>
      <c r="I1092" s="101"/>
      <c r="J1092" s="101"/>
      <c r="K1092" s="101"/>
      <c r="L1092" s="101"/>
      <c r="M1092" s="101"/>
      <c r="N1092" s="14"/>
      <c r="O1092" s="101"/>
      <c r="P1092" s="101"/>
      <c r="Q1092" s="101"/>
      <c r="R1092" s="102"/>
      <c r="S1092" s="101"/>
      <c r="T1092" s="101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</row>
    <row r="1093" spans="1:32" s="103" customFormat="1" x14ac:dyDescent="0.3">
      <c r="A1093" s="101"/>
      <c r="B1093" s="101"/>
      <c r="C1093" s="101"/>
      <c r="D1093" s="101"/>
      <c r="E1093" s="101"/>
      <c r="F1093" s="101"/>
      <c r="G1093" s="101"/>
      <c r="H1093" s="101"/>
      <c r="I1093" s="101"/>
      <c r="J1093" s="101"/>
      <c r="K1093" s="101"/>
      <c r="L1093" s="101"/>
      <c r="M1093" s="101"/>
      <c r="N1093" s="14"/>
      <c r="O1093" s="101"/>
      <c r="P1093" s="101"/>
      <c r="Q1093" s="101"/>
      <c r="R1093" s="102"/>
      <c r="S1093" s="101"/>
      <c r="T1093" s="101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</row>
    <row r="1094" spans="1:32" s="103" customFormat="1" x14ac:dyDescent="0.3">
      <c r="A1094" s="101"/>
      <c r="B1094" s="101"/>
      <c r="C1094" s="101"/>
      <c r="D1094" s="101"/>
      <c r="E1094" s="101"/>
      <c r="F1094" s="101"/>
      <c r="G1094" s="101"/>
      <c r="H1094" s="101"/>
      <c r="I1094" s="101"/>
      <c r="J1094" s="101"/>
      <c r="K1094" s="101"/>
      <c r="L1094" s="101"/>
      <c r="M1094" s="101"/>
      <c r="N1094" s="14"/>
      <c r="O1094" s="101"/>
      <c r="P1094" s="101"/>
      <c r="Q1094" s="101"/>
      <c r="R1094" s="102"/>
      <c r="S1094" s="101"/>
      <c r="T1094" s="101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</row>
    <row r="1095" spans="1:32" s="103" customFormat="1" x14ac:dyDescent="0.3">
      <c r="A1095" s="101"/>
      <c r="B1095" s="101"/>
      <c r="C1095" s="101"/>
      <c r="D1095" s="101"/>
      <c r="E1095" s="101"/>
      <c r="F1095" s="101"/>
      <c r="G1095" s="101"/>
      <c r="H1095" s="101"/>
      <c r="I1095" s="101"/>
      <c r="J1095" s="101"/>
      <c r="K1095" s="101"/>
      <c r="L1095" s="101"/>
      <c r="M1095" s="101"/>
      <c r="N1095" s="14"/>
      <c r="O1095" s="101"/>
      <c r="P1095" s="101"/>
      <c r="Q1095" s="101"/>
      <c r="R1095" s="102"/>
      <c r="S1095" s="101"/>
      <c r="T1095" s="101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</row>
    <row r="1096" spans="1:32" s="103" customFormat="1" x14ac:dyDescent="0.3">
      <c r="A1096" s="101"/>
      <c r="B1096" s="101"/>
      <c r="C1096" s="101"/>
      <c r="D1096" s="101"/>
      <c r="E1096" s="101"/>
      <c r="F1096" s="101"/>
      <c r="G1096" s="101"/>
      <c r="H1096" s="101"/>
      <c r="I1096" s="101"/>
      <c r="J1096" s="101"/>
      <c r="K1096" s="101"/>
      <c r="L1096" s="101"/>
      <c r="M1096" s="101"/>
      <c r="N1096" s="14"/>
      <c r="O1096" s="101"/>
      <c r="P1096" s="101"/>
      <c r="Q1096" s="101"/>
      <c r="R1096" s="102"/>
      <c r="S1096" s="101"/>
      <c r="T1096" s="101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</row>
    <row r="1097" spans="1:32" s="103" customFormat="1" x14ac:dyDescent="0.3">
      <c r="A1097" s="101"/>
      <c r="B1097" s="101"/>
      <c r="C1097" s="101"/>
      <c r="D1097" s="101"/>
      <c r="E1097" s="101"/>
      <c r="F1097" s="101"/>
      <c r="G1097" s="101"/>
      <c r="H1097" s="101"/>
      <c r="I1097" s="101"/>
      <c r="J1097" s="101"/>
      <c r="K1097" s="101"/>
      <c r="L1097" s="101"/>
      <c r="M1097" s="101"/>
      <c r="N1097" s="14"/>
      <c r="O1097" s="101"/>
      <c r="P1097" s="101"/>
      <c r="Q1097" s="101"/>
      <c r="R1097" s="102"/>
      <c r="S1097" s="101"/>
      <c r="T1097" s="101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</row>
    <row r="1098" spans="1:32" s="103" customFormat="1" x14ac:dyDescent="0.3">
      <c r="A1098" s="101"/>
      <c r="B1098" s="101"/>
      <c r="C1098" s="101"/>
      <c r="D1098" s="101"/>
      <c r="E1098" s="101"/>
      <c r="F1098" s="101"/>
      <c r="G1098" s="101"/>
      <c r="H1098" s="101"/>
      <c r="I1098" s="101"/>
      <c r="J1098" s="101"/>
      <c r="K1098" s="101"/>
      <c r="L1098" s="101"/>
      <c r="M1098" s="101"/>
      <c r="N1098" s="14"/>
      <c r="O1098" s="101"/>
      <c r="P1098" s="101"/>
      <c r="Q1098" s="101"/>
      <c r="R1098" s="102"/>
      <c r="S1098" s="101"/>
      <c r="T1098" s="101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</row>
    <row r="1099" spans="1:32" s="103" customFormat="1" x14ac:dyDescent="0.3">
      <c r="A1099" s="101"/>
      <c r="B1099" s="101"/>
      <c r="C1099" s="101"/>
      <c r="D1099" s="101"/>
      <c r="E1099" s="101"/>
      <c r="F1099" s="101"/>
      <c r="G1099" s="101"/>
      <c r="H1099" s="101"/>
      <c r="I1099" s="101"/>
      <c r="J1099" s="101"/>
      <c r="K1099" s="101"/>
      <c r="L1099" s="101"/>
      <c r="M1099" s="101"/>
      <c r="N1099" s="14"/>
      <c r="O1099" s="101"/>
      <c r="P1099" s="101"/>
      <c r="Q1099" s="101"/>
      <c r="R1099" s="102"/>
      <c r="S1099" s="101"/>
      <c r="T1099" s="101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</row>
    <row r="1100" spans="1:32" s="103" customFormat="1" x14ac:dyDescent="0.3">
      <c r="A1100" s="101"/>
      <c r="B1100" s="101"/>
      <c r="C1100" s="101"/>
      <c r="D1100" s="101"/>
      <c r="E1100" s="101"/>
      <c r="F1100" s="101"/>
      <c r="G1100" s="101"/>
      <c r="H1100" s="101"/>
      <c r="I1100" s="101"/>
      <c r="J1100" s="101"/>
      <c r="K1100" s="101"/>
      <c r="L1100" s="101"/>
      <c r="M1100" s="101"/>
      <c r="N1100" s="14"/>
      <c r="O1100" s="101"/>
      <c r="P1100" s="101"/>
      <c r="Q1100" s="101"/>
      <c r="R1100" s="102"/>
      <c r="S1100" s="101"/>
      <c r="T1100" s="101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</row>
    <row r="1101" spans="1:32" s="103" customFormat="1" x14ac:dyDescent="0.3">
      <c r="A1101" s="101"/>
      <c r="B1101" s="101"/>
      <c r="C1101" s="101"/>
      <c r="D1101" s="101"/>
      <c r="E1101" s="101"/>
      <c r="F1101" s="101"/>
      <c r="G1101" s="101"/>
      <c r="H1101" s="101"/>
      <c r="I1101" s="101"/>
      <c r="J1101" s="101"/>
      <c r="K1101" s="101"/>
      <c r="L1101" s="101"/>
      <c r="M1101" s="101"/>
      <c r="N1101" s="14"/>
      <c r="O1101" s="101"/>
      <c r="P1101" s="101"/>
      <c r="Q1101" s="101"/>
      <c r="R1101" s="102"/>
      <c r="S1101" s="101"/>
      <c r="T1101" s="101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</row>
    <row r="1102" spans="1:32" s="103" customFormat="1" x14ac:dyDescent="0.3">
      <c r="A1102" s="101"/>
      <c r="B1102" s="101"/>
      <c r="C1102" s="101"/>
      <c r="D1102" s="101"/>
      <c r="E1102" s="101"/>
      <c r="F1102" s="101"/>
      <c r="G1102" s="101"/>
      <c r="H1102" s="101"/>
      <c r="I1102" s="101"/>
      <c r="J1102" s="101"/>
      <c r="K1102" s="101"/>
      <c r="L1102" s="101"/>
      <c r="M1102" s="101"/>
      <c r="N1102" s="14"/>
      <c r="O1102" s="101"/>
      <c r="P1102" s="101"/>
      <c r="Q1102" s="101"/>
      <c r="R1102" s="102"/>
      <c r="S1102" s="101"/>
      <c r="T1102" s="101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</row>
    <row r="1103" spans="1:32" s="103" customFormat="1" x14ac:dyDescent="0.3">
      <c r="A1103" s="101"/>
      <c r="B1103" s="101"/>
      <c r="C1103" s="101"/>
      <c r="D1103" s="101"/>
      <c r="E1103" s="101"/>
      <c r="F1103" s="101"/>
      <c r="G1103" s="101"/>
      <c r="H1103" s="101"/>
      <c r="I1103" s="101"/>
      <c r="J1103" s="101"/>
      <c r="K1103" s="101"/>
      <c r="L1103" s="101"/>
      <c r="M1103" s="101"/>
      <c r="N1103" s="14"/>
      <c r="O1103" s="101"/>
      <c r="P1103" s="101"/>
      <c r="Q1103" s="101"/>
      <c r="R1103" s="102"/>
      <c r="S1103" s="101"/>
      <c r="T1103" s="101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</row>
    <row r="1104" spans="1:32" s="103" customFormat="1" x14ac:dyDescent="0.3">
      <c r="A1104" s="101"/>
      <c r="B1104" s="101"/>
      <c r="C1104" s="101"/>
      <c r="D1104" s="101"/>
      <c r="E1104" s="101"/>
      <c r="F1104" s="101"/>
      <c r="G1104" s="101"/>
      <c r="H1104" s="101"/>
      <c r="I1104" s="101"/>
      <c r="J1104" s="101"/>
      <c r="K1104" s="101"/>
      <c r="L1104" s="101"/>
      <c r="M1104" s="101"/>
      <c r="N1104" s="14"/>
      <c r="O1104" s="101"/>
      <c r="P1104" s="101"/>
      <c r="Q1104" s="101"/>
      <c r="R1104" s="102"/>
      <c r="S1104" s="101"/>
      <c r="T1104" s="101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</row>
    <row r="1105" spans="1:32" s="103" customFormat="1" x14ac:dyDescent="0.3">
      <c r="A1105" s="101"/>
      <c r="B1105" s="101"/>
      <c r="C1105" s="101"/>
      <c r="D1105" s="101"/>
      <c r="E1105" s="101"/>
      <c r="F1105" s="101"/>
      <c r="G1105" s="101"/>
      <c r="H1105" s="101"/>
      <c r="I1105" s="101"/>
      <c r="J1105" s="101"/>
      <c r="K1105" s="101"/>
      <c r="L1105" s="101"/>
      <c r="M1105" s="101"/>
      <c r="N1105" s="14"/>
      <c r="O1105" s="101"/>
      <c r="P1105" s="101"/>
      <c r="Q1105" s="101"/>
      <c r="R1105" s="102"/>
      <c r="S1105" s="101"/>
      <c r="T1105" s="101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</row>
    <row r="1106" spans="1:32" s="103" customFormat="1" x14ac:dyDescent="0.3">
      <c r="A1106" s="101"/>
      <c r="B1106" s="101"/>
      <c r="C1106" s="101"/>
      <c r="D1106" s="101"/>
      <c r="E1106" s="101"/>
      <c r="F1106" s="101"/>
      <c r="G1106" s="101"/>
      <c r="H1106" s="101"/>
      <c r="I1106" s="101"/>
      <c r="J1106" s="101"/>
      <c r="K1106" s="101"/>
      <c r="L1106" s="101"/>
      <c r="M1106" s="101"/>
      <c r="N1106" s="14"/>
      <c r="O1106" s="101"/>
      <c r="P1106" s="101"/>
      <c r="Q1106" s="101"/>
      <c r="R1106" s="102"/>
      <c r="S1106" s="101"/>
      <c r="T1106" s="101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</row>
    <row r="1107" spans="1:32" s="103" customFormat="1" x14ac:dyDescent="0.3">
      <c r="A1107" s="101"/>
      <c r="B1107" s="101"/>
      <c r="C1107" s="101"/>
      <c r="D1107" s="101"/>
      <c r="E1107" s="101"/>
      <c r="F1107" s="101"/>
      <c r="G1107" s="101"/>
      <c r="H1107" s="101"/>
      <c r="I1107" s="101"/>
      <c r="J1107" s="101"/>
      <c r="K1107" s="101"/>
      <c r="L1107" s="101"/>
      <c r="M1107" s="101"/>
      <c r="N1107" s="14"/>
      <c r="O1107" s="101"/>
      <c r="P1107" s="101"/>
      <c r="Q1107" s="101"/>
      <c r="R1107" s="15"/>
      <c r="S1107" s="101"/>
      <c r="T1107" s="101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</row>
    <row r="1108" spans="1:32" s="103" customFormat="1" x14ac:dyDescent="0.3">
      <c r="A1108" s="101"/>
      <c r="B1108" s="101"/>
      <c r="C1108" s="101"/>
      <c r="D1108" s="101"/>
      <c r="E1108" s="101"/>
      <c r="F1108" s="101"/>
      <c r="G1108" s="101"/>
      <c r="H1108" s="101"/>
      <c r="I1108" s="101"/>
      <c r="J1108" s="101"/>
      <c r="K1108" s="101"/>
      <c r="L1108" s="101"/>
      <c r="M1108" s="101"/>
      <c r="N1108" s="14"/>
      <c r="O1108" s="101"/>
      <c r="P1108" s="101"/>
      <c r="Q1108" s="101"/>
      <c r="R1108" s="102"/>
      <c r="S1108" s="101"/>
      <c r="T1108" s="101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</row>
    <row r="1109" spans="1:32" s="103" customFormat="1" x14ac:dyDescent="0.3">
      <c r="A1109" s="101"/>
      <c r="B1109" s="101"/>
      <c r="C1109" s="101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101"/>
      <c r="N1109" s="14"/>
      <c r="O1109" s="101"/>
      <c r="P1109" s="101"/>
      <c r="Q1109" s="101"/>
      <c r="R1109" s="102"/>
      <c r="S1109" s="101"/>
      <c r="T1109" s="101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</row>
    <row r="1110" spans="1:32" s="103" customFormat="1" x14ac:dyDescent="0.3">
      <c r="A1110" s="101"/>
      <c r="B1110" s="101"/>
      <c r="C1110" s="101"/>
      <c r="D1110" s="101"/>
      <c r="E1110" s="101"/>
      <c r="F1110" s="101"/>
      <c r="G1110" s="101"/>
      <c r="H1110" s="101"/>
      <c r="I1110" s="101"/>
      <c r="J1110" s="101"/>
      <c r="K1110" s="101"/>
      <c r="L1110" s="101"/>
      <c r="M1110" s="101"/>
      <c r="N1110" s="14"/>
      <c r="O1110" s="101"/>
      <c r="P1110" s="101"/>
      <c r="Q1110" s="101"/>
      <c r="R1110" s="102"/>
      <c r="S1110" s="101"/>
      <c r="T1110" s="101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</row>
    <row r="1111" spans="1:32" s="103" customFormat="1" x14ac:dyDescent="0.3">
      <c r="A1111" s="101"/>
      <c r="B1111" s="101"/>
      <c r="C1111" s="101"/>
      <c r="D1111" s="101"/>
      <c r="E1111" s="101"/>
      <c r="F1111" s="101"/>
      <c r="G1111" s="101"/>
      <c r="H1111" s="101"/>
      <c r="I1111" s="101"/>
      <c r="J1111" s="101"/>
      <c r="K1111" s="101"/>
      <c r="L1111" s="101"/>
      <c r="M1111" s="101"/>
      <c r="N1111" s="14"/>
      <c r="O1111" s="101"/>
      <c r="P1111" s="101"/>
      <c r="Q1111" s="101"/>
      <c r="R1111" s="102"/>
      <c r="S1111" s="101"/>
      <c r="T1111" s="101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</row>
    <row r="1112" spans="1:32" s="103" customFormat="1" x14ac:dyDescent="0.3">
      <c r="A1112" s="101"/>
      <c r="B1112" s="101"/>
      <c r="C1112" s="101"/>
      <c r="D1112" s="101"/>
      <c r="E1112" s="101"/>
      <c r="F1112" s="101"/>
      <c r="G1112" s="101"/>
      <c r="H1112" s="101"/>
      <c r="I1112" s="101"/>
      <c r="J1112" s="101"/>
      <c r="K1112" s="101"/>
      <c r="L1112" s="101"/>
      <c r="M1112" s="101"/>
      <c r="N1112" s="14"/>
      <c r="O1112" s="101"/>
      <c r="P1112" s="101"/>
      <c r="Q1112" s="101"/>
      <c r="R1112" s="102"/>
      <c r="S1112" s="101"/>
      <c r="T1112" s="101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</row>
    <row r="1113" spans="1:32" s="103" customFormat="1" x14ac:dyDescent="0.3">
      <c r="A1113" s="101"/>
      <c r="B1113" s="101"/>
      <c r="C1113" s="101"/>
      <c r="D1113" s="101"/>
      <c r="E1113" s="101"/>
      <c r="F1113" s="101"/>
      <c r="G1113" s="101"/>
      <c r="H1113" s="101"/>
      <c r="I1113" s="101"/>
      <c r="J1113" s="101"/>
      <c r="K1113" s="101"/>
      <c r="L1113" s="101"/>
      <c r="M1113" s="101"/>
      <c r="N1113" s="14"/>
      <c r="O1113" s="101"/>
      <c r="P1113" s="101"/>
      <c r="Q1113" s="101"/>
      <c r="R1113" s="102"/>
      <c r="S1113" s="101"/>
      <c r="T1113" s="101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</row>
    <row r="1114" spans="1:32" s="103" customFormat="1" x14ac:dyDescent="0.3">
      <c r="A1114" s="101"/>
      <c r="B1114" s="101"/>
      <c r="C1114" s="101"/>
      <c r="D1114" s="101"/>
      <c r="E1114" s="101"/>
      <c r="F1114" s="101"/>
      <c r="G1114" s="101"/>
      <c r="H1114" s="101"/>
      <c r="I1114" s="101"/>
      <c r="J1114" s="101"/>
      <c r="K1114" s="101"/>
      <c r="L1114" s="101"/>
      <c r="M1114" s="101"/>
      <c r="N1114" s="14"/>
      <c r="O1114" s="101"/>
      <c r="P1114" s="101"/>
      <c r="Q1114" s="101"/>
      <c r="R1114" s="102"/>
      <c r="S1114" s="101"/>
      <c r="T1114" s="101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</row>
    <row r="1115" spans="1:32" s="103" customFormat="1" x14ac:dyDescent="0.3">
      <c r="A1115" s="101"/>
      <c r="B1115" s="101"/>
      <c r="C1115" s="101"/>
      <c r="D1115" s="101"/>
      <c r="E1115" s="101"/>
      <c r="F1115" s="101"/>
      <c r="G1115" s="101"/>
      <c r="H1115" s="101"/>
      <c r="I1115" s="101"/>
      <c r="J1115" s="101"/>
      <c r="K1115" s="101"/>
      <c r="L1115" s="101"/>
      <c r="M1115" s="101"/>
      <c r="N1115" s="14"/>
      <c r="O1115" s="101"/>
      <c r="P1115" s="101"/>
      <c r="Q1115" s="101"/>
      <c r="R1115" s="15"/>
      <c r="S1115" s="101"/>
      <c r="T1115" s="101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</row>
    <row r="1116" spans="1:32" s="103" customFormat="1" x14ac:dyDescent="0.3">
      <c r="A1116" s="101"/>
      <c r="B1116" s="101"/>
      <c r="C1116" s="101"/>
      <c r="D1116" s="101"/>
      <c r="E1116" s="101"/>
      <c r="F1116" s="101"/>
      <c r="G1116" s="101"/>
      <c r="H1116" s="101"/>
      <c r="I1116" s="101"/>
      <c r="J1116" s="101"/>
      <c r="K1116" s="101"/>
      <c r="L1116" s="101"/>
      <c r="M1116" s="101"/>
      <c r="N1116" s="14"/>
      <c r="O1116" s="101"/>
      <c r="P1116" s="101"/>
      <c r="Q1116" s="101"/>
      <c r="R1116" s="82"/>
      <c r="S1116" s="101"/>
      <c r="T1116" s="101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</row>
    <row r="1117" spans="1:32" s="103" customFormat="1" x14ac:dyDescent="0.3">
      <c r="A1117" s="101"/>
      <c r="B1117" s="101"/>
      <c r="C1117" s="101"/>
      <c r="D1117" s="101"/>
      <c r="E1117" s="101"/>
      <c r="F1117" s="101"/>
      <c r="G1117" s="101"/>
      <c r="H1117" s="101"/>
      <c r="I1117" s="101"/>
      <c r="J1117" s="101"/>
      <c r="K1117" s="101"/>
      <c r="L1117" s="101"/>
      <c r="M1117" s="101"/>
      <c r="N1117" s="14"/>
      <c r="O1117" s="101"/>
      <c r="P1117" s="101"/>
      <c r="Q1117" s="101"/>
      <c r="R1117" s="102"/>
      <c r="S1117" s="101"/>
      <c r="T1117" s="101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</row>
    <row r="1118" spans="1:32" s="103" customFormat="1" x14ac:dyDescent="0.3">
      <c r="A1118" s="101"/>
      <c r="B1118" s="101"/>
      <c r="C1118" s="101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101"/>
      <c r="N1118" s="14"/>
      <c r="O1118" s="101"/>
      <c r="P1118" s="101"/>
      <c r="Q1118" s="101"/>
      <c r="R1118" s="82"/>
      <c r="S1118" s="101"/>
      <c r="T1118" s="101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</row>
    <row r="1119" spans="1:32" s="103" customFormat="1" x14ac:dyDescent="0.3">
      <c r="A1119" s="101"/>
      <c r="B1119" s="101"/>
      <c r="C1119" s="101"/>
      <c r="D1119" s="101"/>
      <c r="E1119" s="101"/>
      <c r="F1119" s="101"/>
      <c r="G1119" s="101"/>
      <c r="H1119" s="101"/>
      <c r="I1119" s="101"/>
      <c r="J1119" s="101"/>
      <c r="K1119" s="101"/>
      <c r="L1119" s="101"/>
      <c r="M1119" s="101"/>
      <c r="N1119" s="14"/>
      <c r="O1119" s="101"/>
      <c r="P1119" s="101"/>
      <c r="Q1119" s="101"/>
      <c r="R1119" s="102"/>
      <c r="S1119" s="101"/>
      <c r="T1119" s="101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</row>
    <row r="1120" spans="1:32" s="103" customFormat="1" x14ac:dyDescent="0.3">
      <c r="A1120" s="101"/>
      <c r="B1120" s="101"/>
      <c r="C1120" s="101"/>
      <c r="D1120" s="101"/>
      <c r="E1120" s="101"/>
      <c r="F1120" s="101"/>
      <c r="G1120" s="101"/>
      <c r="H1120" s="101"/>
      <c r="I1120" s="101"/>
      <c r="J1120" s="101"/>
      <c r="K1120" s="101"/>
      <c r="L1120" s="101"/>
      <c r="M1120" s="101"/>
      <c r="N1120" s="14"/>
      <c r="O1120" s="101"/>
      <c r="P1120" s="101"/>
      <c r="Q1120" s="101"/>
      <c r="R1120" s="102"/>
      <c r="S1120" s="101"/>
      <c r="T1120" s="101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</row>
    <row r="1121" spans="1:32" s="103" customFormat="1" x14ac:dyDescent="0.3">
      <c r="A1121" s="101"/>
      <c r="B1121" s="101"/>
      <c r="C1121" s="101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101"/>
      <c r="N1121" s="14"/>
      <c r="O1121" s="101"/>
      <c r="P1121" s="101"/>
      <c r="Q1121" s="101"/>
      <c r="R1121" s="102"/>
      <c r="S1121" s="101"/>
      <c r="T1121" s="101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</row>
    <row r="1122" spans="1:32" s="103" customFormat="1" x14ac:dyDescent="0.3">
      <c r="A1122" s="101"/>
      <c r="B1122" s="101"/>
      <c r="C1122" s="101"/>
      <c r="D1122" s="101"/>
      <c r="E1122" s="101"/>
      <c r="F1122" s="101"/>
      <c r="G1122" s="101"/>
      <c r="H1122" s="101"/>
      <c r="I1122" s="101"/>
      <c r="J1122" s="101"/>
      <c r="K1122" s="101"/>
      <c r="L1122" s="101"/>
      <c r="M1122" s="101"/>
      <c r="N1122" s="14"/>
      <c r="O1122" s="101"/>
      <c r="P1122" s="101"/>
      <c r="Q1122" s="101"/>
      <c r="R1122" s="102"/>
      <c r="S1122" s="101"/>
      <c r="T1122" s="101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</row>
    <row r="1123" spans="1:32" s="103" customFormat="1" x14ac:dyDescent="0.3">
      <c r="A1123" s="101"/>
      <c r="B1123" s="101"/>
      <c r="C1123" s="101"/>
      <c r="D1123" s="101"/>
      <c r="E1123" s="101"/>
      <c r="F1123" s="101"/>
      <c r="G1123" s="101"/>
      <c r="H1123" s="101"/>
      <c r="I1123" s="101"/>
      <c r="J1123" s="101"/>
      <c r="K1123" s="101"/>
      <c r="L1123" s="101"/>
      <c r="M1123" s="101"/>
      <c r="N1123" s="14"/>
      <c r="O1123" s="101"/>
      <c r="P1123" s="101"/>
      <c r="Q1123" s="101"/>
      <c r="R1123" s="102"/>
      <c r="S1123" s="101"/>
      <c r="T1123" s="101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</row>
    <row r="1124" spans="1:32" s="103" customFormat="1" x14ac:dyDescent="0.3">
      <c r="A1124" s="101"/>
      <c r="B1124" s="101"/>
      <c r="C1124" s="101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101"/>
      <c r="N1124" s="14"/>
      <c r="O1124" s="101"/>
      <c r="P1124" s="101"/>
      <c r="Q1124" s="101"/>
      <c r="R1124" s="102"/>
      <c r="S1124" s="101"/>
      <c r="T1124" s="101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</row>
    <row r="1125" spans="1:32" s="103" customFormat="1" x14ac:dyDescent="0.3">
      <c r="A1125" s="101"/>
      <c r="B1125" s="101"/>
      <c r="C1125" s="101"/>
      <c r="D1125" s="101"/>
      <c r="E1125" s="101"/>
      <c r="F1125" s="101"/>
      <c r="G1125" s="101"/>
      <c r="H1125" s="101"/>
      <c r="I1125" s="101"/>
      <c r="J1125" s="101"/>
      <c r="K1125" s="101"/>
      <c r="L1125" s="101"/>
      <c r="M1125" s="101"/>
      <c r="N1125" s="14"/>
      <c r="O1125" s="101"/>
      <c r="P1125" s="101"/>
      <c r="Q1125" s="101"/>
      <c r="R1125" s="102"/>
      <c r="S1125" s="101"/>
      <c r="T1125" s="101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</row>
    <row r="1126" spans="1:32" s="103" customFormat="1" x14ac:dyDescent="0.3">
      <c r="A1126" s="101"/>
      <c r="B1126" s="101"/>
      <c r="C1126" s="101"/>
      <c r="D1126" s="101"/>
      <c r="E1126" s="101"/>
      <c r="F1126" s="101"/>
      <c r="G1126" s="101"/>
      <c r="H1126" s="101"/>
      <c r="I1126" s="101"/>
      <c r="J1126" s="101"/>
      <c r="K1126" s="101"/>
      <c r="L1126" s="101"/>
      <c r="M1126" s="101"/>
      <c r="N1126" s="14"/>
      <c r="O1126" s="101"/>
      <c r="P1126" s="101"/>
      <c r="Q1126" s="101"/>
      <c r="R1126" s="102"/>
      <c r="S1126" s="101"/>
      <c r="T1126" s="101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</row>
    <row r="1127" spans="1:32" s="103" customFormat="1" x14ac:dyDescent="0.3">
      <c r="A1127" s="101"/>
      <c r="B1127" s="101"/>
      <c r="C1127" s="101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101"/>
      <c r="N1127" s="14"/>
      <c r="O1127" s="101"/>
      <c r="P1127" s="101"/>
      <c r="Q1127" s="101"/>
      <c r="R1127" s="102"/>
      <c r="S1127" s="101"/>
      <c r="T1127" s="101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</row>
    <row r="1128" spans="1:32" s="103" customFormat="1" x14ac:dyDescent="0.3">
      <c r="A1128" s="101"/>
      <c r="B1128" s="101"/>
      <c r="C1128" s="101"/>
      <c r="D1128" s="101"/>
      <c r="E1128" s="101"/>
      <c r="F1128" s="101"/>
      <c r="G1128" s="101"/>
      <c r="H1128" s="101"/>
      <c r="I1128" s="101"/>
      <c r="J1128" s="101"/>
      <c r="K1128" s="101"/>
      <c r="L1128" s="101"/>
      <c r="M1128" s="101"/>
      <c r="N1128" s="14"/>
      <c r="O1128" s="101"/>
      <c r="P1128" s="101"/>
      <c r="Q1128" s="101"/>
      <c r="R1128" s="102"/>
      <c r="S1128" s="101"/>
      <c r="T1128" s="101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</row>
    <row r="1129" spans="1:32" s="103" customFormat="1" x14ac:dyDescent="0.3">
      <c r="A1129" s="101"/>
      <c r="B1129" s="101"/>
      <c r="C1129" s="101"/>
      <c r="D1129" s="101"/>
      <c r="E1129" s="101"/>
      <c r="F1129" s="101"/>
      <c r="G1129" s="101"/>
      <c r="H1129" s="101"/>
      <c r="I1129" s="101"/>
      <c r="J1129" s="101"/>
      <c r="K1129" s="101"/>
      <c r="L1129" s="101"/>
      <c r="M1129" s="101"/>
      <c r="N1129" s="14"/>
      <c r="O1129" s="101"/>
      <c r="P1129" s="101"/>
      <c r="Q1129" s="101"/>
      <c r="R1129" s="102"/>
      <c r="S1129" s="101"/>
      <c r="T1129" s="101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</row>
    <row r="1130" spans="1:32" s="103" customFormat="1" x14ac:dyDescent="0.3">
      <c r="A1130" s="101"/>
      <c r="B1130" s="101"/>
      <c r="C1130" s="101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101"/>
      <c r="N1130" s="14"/>
      <c r="O1130" s="101"/>
      <c r="P1130" s="101"/>
      <c r="Q1130" s="101"/>
      <c r="R1130" s="102"/>
      <c r="S1130" s="101"/>
      <c r="T1130" s="101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</row>
    <row r="1131" spans="1:32" s="103" customFormat="1" x14ac:dyDescent="0.3">
      <c r="A1131" s="101"/>
      <c r="B1131" s="101"/>
      <c r="C1131" s="101"/>
      <c r="D1131" s="101"/>
      <c r="E1131" s="101"/>
      <c r="F1131" s="101"/>
      <c r="G1131" s="101"/>
      <c r="H1131" s="101"/>
      <c r="I1131" s="101"/>
      <c r="J1131" s="101"/>
      <c r="K1131" s="101"/>
      <c r="L1131" s="101"/>
      <c r="M1131" s="101"/>
      <c r="N1131" s="14"/>
      <c r="O1131" s="101"/>
      <c r="P1131" s="101"/>
      <c r="Q1131" s="101"/>
      <c r="R1131" s="102"/>
      <c r="S1131" s="101"/>
      <c r="T1131" s="101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</row>
    <row r="1132" spans="1:32" s="103" customFormat="1" x14ac:dyDescent="0.3">
      <c r="A1132" s="101"/>
      <c r="B1132" s="101"/>
      <c r="C1132" s="101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101"/>
      <c r="N1132" s="14"/>
      <c r="O1132" s="101"/>
      <c r="P1132" s="101"/>
      <c r="Q1132" s="101"/>
      <c r="R1132" s="102"/>
      <c r="S1132" s="101"/>
      <c r="T1132" s="101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</row>
    <row r="1133" spans="1:32" s="103" customFormat="1" x14ac:dyDescent="0.3">
      <c r="A1133" s="101"/>
      <c r="B1133" s="101"/>
      <c r="C1133" s="101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101"/>
      <c r="N1133" s="14"/>
      <c r="O1133" s="101"/>
      <c r="P1133" s="101"/>
      <c r="Q1133" s="101"/>
      <c r="R1133" s="102"/>
      <c r="S1133" s="101"/>
      <c r="T1133" s="101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</row>
    <row r="1134" spans="1:32" s="103" customFormat="1" x14ac:dyDescent="0.3">
      <c r="A1134" s="101"/>
      <c r="B1134" s="101"/>
      <c r="C1134" s="101"/>
      <c r="D1134" s="101"/>
      <c r="E1134" s="101"/>
      <c r="F1134" s="101"/>
      <c r="G1134" s="101"/>
      <c r="H1134" s="101"/>
      <c r="I1134" s="101"/>
      <c r="J1134" s="101"/>
      <c r="K1134" s="101"/>
      <c r="L1134" s="101"/>
      <c r="M1134" s="101"/>
      <c r="N1134" s="14"/>
      <c r="O1134" s="101"/>
      <c r="P1134" s="101"/>
      <c r="Q1134" s="101"/>
      <c r="R1134" s="102"/>
      <c r="S1134" s="101"/>
      <c r="T1134" s="101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</row>
    <row r="1135" spans="1:32" s="103" customFormat="1" x14ac:dyDescent="0.3">
      <c r="A1135" s="101"/>
      <c r="B1135" s="101"/>
      <c r="C1135" s="101"/>
      <c r="D1135" s="101"/>
      <c r="E1135" s="101"/>
      <c r="F1135" s="101"/>
      <c r="G1135" s="101"/>
      <c r="H1135" s="101"/>
      <c r="I1135" s="101"/>
      <c r="J1135" s="101"/>
      <c r="K1135" s="101"/>
      <c r="L1135" s="101"/>
      <c r="M1135" s="101"/>
      <c r="N1135" s="14"/>
      <c r="O1135" s="101"/>
      <c r="P1135" s="101"/>
      <c r="Q1135" s="101"/>
      <c r="R1135" s="102"/>
      <c r="S1135" s="101"/>
      <c r="T1135" s="101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</row>
    <row r="1136" spans="1:32" s="103" customFormat="1" x14ac:dyDescent="0.3">
      <c r="A1136" s="101"/>
      <c r="B1136" s="101"/>
      <c r="C1136" s="101"/>
      <c r="D1136" s="101"/>
      <c r="E1136" s="101"/>
      <c r="F1136" s="101"/>
      <c r="G1136" s="101"/>
      <c r="H1136" s="101"/>
      <c r="I1136" s="101"/>
      <c r="J1136" s="101"/>
      <c r="K1136" s="101"/>
      <c r="L1136" s="101"/>
      <c r="M1136" s="101"/>
      <c r="N1136" s="14"/>
      <c r="O1136" s="101"/>
      <c r="P1136" s="101"/>
      <c r="Q1136" s="101"/>
      <c r="R1136" s="102"/>
      <c r="S1136" s="101"/>
      <c r="T1136" s="101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</row>
    <row r="1137" spans="1:32" s="103" customFormat="1" x14ac:dyDescent="0.3">
      <c r="A1137" s="101"/>
      <c r="B1137" s="101"/>
      <c r="C1137" s="101"/>
      <c r="D1137" s="101"/>
      <c r="E1137" s="101"/>
      <c r="F1137" s="101"/>
      <c r="G1137" s="101"/>
      <c r="H1137" s="101"/>
      <c r="I1137" s="101"/>
      <c r="J1137" s="101"/>
      <c r="K1137" s="101"/>
      <c r="L1137" s="101"/>
      <c r="M1137" s="101"/>
      <c r="N1137" s="14"/>
      <c r="O1137" s="101"/>
      <c r="P1137" s="101"/>
      <c r="Q1137" s="101"/>
      <c r="R1137" s="102"/>
      <c r="S1137" s="101"/>
      <c r="T1137" s="101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</row>
    <row r="1138" spans="1:32" s="103" customFormat="1" x14ac:dyDescent="0.3">
      <c r="A1138" s="101"/>
      <c r="B1138" s="101"/>
      <c r="C1138" s="101"/>
      <c r="D1138" s="101"/>
      <c r="E1138" s="101"/>
      <c r="F1138" s="101"/>
      <c r="G1138" s="101"/>
      <c r="H1138" s="101"/>
      <c r="I1138" s="101"/>
      <c r="J1138" s="101"/>
      <c r="K1138" s="101"/>
      <c r="L1138" s="101"/>
      <c r="M1138" s="101"/>
      <c r="N1138" s="14"/>
      <c r="O1138" s="101"/>
      <c r="P1138" s="101"/>
      <c r="Q1138" s="101"/>
      <c r="R1138" s="102"/>
      <c r="S1138" s="101"/>
      <c r="T1138" s="101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</row>
    <row r="1139" spans="1:32" s="103" customFormat="1" x14ac:dyDescent="0.3">
      <c r="A1139" s="101"/>
      <c r="B1139" s="101"/>
      <c r="C1139" s="101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101"/>
      <c r="N1139" s="14"/>
      <c r="O1139" s="101"/>
      <c r="P1139" s="101"/>
      <c r="Q1139" s="101"/>
      <c r="R1139" s="102"/>
      <c r="S1139" s="101"/>
      <c r="T1139" s="101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</row>
    <row r="1140" spans="1:32" s="103" customFormat="1" x14ac:dyDescent="0.3">
      <c r="A1140" s="101"/>
      <c r="B1140" s="101"/>
      <c r="C1140" s="101"/>
      <c r="D1140" s="101"/>
      <c r="E1140" s="101"/>
      <c r="F1140" s="101"/>
      <c r="G1140" s="101"/>
      <c r="H1140" s="101"/>
      <c r="I1140" s="101"/>
      <c r="J1140" s="101"/>
      <c r="K1140" s="101"/>
      <c r="L1140" s="101"/>
      <c r="M1140" s="101"/>
      <c r="N1140" s="14"/>
      <c r="O1140" s="101"/>
      <c r="P1140" s="101"/>
      <c r="Q1140" s="101"/>
      <c r="R1140" s="102"/>
      <c r="S1140" s="101"/>
      <c r="T1140" s="101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</row>
    <row r="1141" spans="1:32" s="103" customFormat="1" x14ac:dyDescent="0.3">
      <c r="A1141" s="101"/>
      <c r="B1141" s="101"/>
      <c r="C1141" s="101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101"/>
      <c r="N1141" s="14"/>
      <c r="O1141" s="101"/>
      <c r="P1141" s="101"/>
      <c r="Q1141" s="101"/>
      <c r="R1141" s="102"/>
      <c r="S1141" s="101"/>
      <c r="T1141" s="101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</row>
    <row r="1142" spans="1:32" s="103" customFormat="1" x14ac:dyDescent="0.3">
      <c r="A1142" s="101"/>
      <c r="B1142" s="101"/>
      <c r="C1142" s="101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101"/>
      <c r="N1142" s="14"/>
      <c r="O1142" s="101"/>
      <c r="P1142" s="101"/>
      <c r="Q1142" s="101"/>
      <c r="R1142" s="102"/>
      <c r="S1142" s="101"/>
      <c r="T1142" s="101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</row>
    <row r="1143" spans="1:32" s="103" customFormat="1" x14ac:dyDescent="0.3">
      <c r="A1143" s="101"/>
      <c r="B1143" s="101"/>
      <c r="C1143" s="101"/>
      <c r="D1143" s="101"/>
      <c r="E1143" s="101"/>
      <c r="F1143" s="101"/>
      <c r="G1143" s="101"/>
      <c r="H1143" s="101"/>
      <c r="I1143" s="101"/>
      <c r="J1143" s="101"/>
      <c r="K1143" s="101"/>
      <c r="L1143" s="101"/>
      <c r="M1143" s="101"/>
      <c r="N1143" s="14"/>
      <c r="O1143" s="101"/>
      <c r="P1143" s="101"/>
      <c r="Q1143" s="101"/>
      <c r="R1143" s="102"/>
      <c r="S1143" s="101"/>
      <c r="T1143" s="101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</row>
    <row r="1144" spans="1:32" s="103" customFormat="1" x14ac:dyDescent="0.3">
      <c r="A1144" s="101"/>
      <c r="B1144" s="101"/>
      <c r="C1144" s="101"/>
      <c r="D1144" s="101"/>
      <c r="E1144" s="101"/>
      <c r="F1144" s="101"/>
      <c r="G1144" s="101"/>
      <c r="H1144" s="101"/>
      <c r="I1144" s="101"/>
      <c r="J1144" s="101"/>
      <c r="K1144" s="101"/>
      <c r="L1144" s="101"/>
      <c r="M1144" s="101"/>
      <c r="N1144" s="14"/>
      <c r="O1144" s="101"/>
      <c r="P1144" s="101"/>
      <c r="Q1144" s="101"/>
      <c r="R1144" s="102"/>
      <c r="S1144" s="101"/>
      <c r="T1144" s="101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</row>
    <row r="1145" spans="1:32" s="103" customFormat="1" x14ac:dyDescent="0.3">
      <c r="A1145" s="101"/>
      <c r="B1145" s="101"/>
      <c r="C1145" s="101"/>
      <c r="D1145" s="101"/>
      <c r="E1145" s="101"/>
      <c r="F1145" s="101"/>
      <c r="G1145" s="101"/>
      <c r="H1145" s="101"/>
      <c r="I1145" s="101"/>
      <c r="J1145" s="101"/>
      <c r="K1145" s="101"/>
      <c r="L1145" s="101"/>
      <c r="M1145" s="101"/>
      <c r="N1145" s="14"/>
      <c r="O1145" s="101"/>
      <c r="P1145" s="101"/>
      <c r="Q1145" s="101"/>
      <c r="R1145" s="102"/>
      <c r="S1145" s="101"/>
      <c r="T1145" s="101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</row>
    <row r="1146" spans="1:32" s="103" customFormat="1" x14ac:dyDescent="0.3">
      <c r="A1146" s="101"/>
      <c r="B1146" s="101"/>
      <c r="C1146" s="101"/>
      <c r="D1146" s="101"/>
      <c r="E1146" s="101"/>
      <c r="F1146" s="101"/>
      <c r="G1146" s="101"/>
      <c r="H1146" s="101"/>
      <c r="I1146" s="101"/>
      <c r="J1146" s="101"/>
      <c r="K1146" s="101"/>
      <c r="L1146" s="101"/>
      <c r="M1146" s="101"/>
      <c r="N1146" s="14"/>
      <c r="O1146" s="101"/>
      <c r="P1146" s="101"/>
      <c r="Q1146" s="101"/>
      <c r="R1146" s="102"/>
      <c r="S1146" s="101"/>
      <c r="T1146" s="101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</row>
    <row r="1147" spans="1:32" s="103" customFormat="1" x14ac:dyDescent="0.3">
      <c r="A1147" s="101"/>
      <c r="B1147" s="101"/>
      <c r="C1147" s="101"/>
      <c r="D1147" s="101"/>
      <c r="E1147" s="101"/>
      <c r="F1147" s="101"/>
      <c r="G1147" s="101"/>
      <c r="H1147" s="101"/>
      <c r="I1147" s="101"/>
      <c r="J1147" s="101"/>
      <c r="K1147" s="101"/>
      <c r="L1147" s="101"/>
      <c r="M1147" s="101"/>
      <c r="N1147" s="14"/>
      <c r="O1147" s="101"/>
      <c r="P1147" s="101"/>
      <c r="Q1147" s="101"/>
      <c r="R1147" s="102"/>
      <c r="S1147" s="101"/>
      <c r="T1147" s="101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</row>
    <row r="1148" spans="1:32" s="103" customFormat="1" x14ac:dyDescent="0.3">
      <c r="A1148" s="101"/>
      <c r="B1148" s="101"/>
      <c r="C1148" s="101"/>
      <c r="D1148" s="101"/>
      <c r="E1148" s="101"/>
      <c r="F1148" s="101"/>
      <c r="G1148" s="101"/>
      <c r="H1148" s="101"/>
      <c r="I1148" s="101"/>
      <c r="J1148" s="101"/>
      <c r="K1148" s="101"/>
      <c r="L1148" s="101"/>
      <c r="M1148" s="101"/>
      <c r="N1148" s="14"/>
      <c r="O1148" s="101"/>
      <c r="P1148" s="101"/>
      <c r="Q1148" s="101"/>
      <c r="R1148" s="102"/>
      <c r="S1148" s="101"/>
      <c r="T1148" s="101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</row>
    <row r="1149" spans="1:32" s="103" customFormat="1" x14ac:dyDescent="0.3">
      <c r="A1149" s="101"/>
      <c r="B1149" s="101"/>
      <c r="C1149" s="101"/>
      <c r="D1149" s="101"/>
      <c r="E1149" s="101"/>
      <c r="F1149" s="101"/>
      <c r="G1149" s="101"/>
      <c r="H1149" s="101"/>
      <c r="I1149" s="101"/>
      <c r="J1149" s="101"/>
      <c r="K1149" s="101"/>
      <c r="L1149" s="101"/>
      <c r="M1149" s="101"/>
      <c r="N1149" s="14"/>
      <c r="O1149" s="101"/>
      <c r="P1149" s="101"/>
      <c r="Q1149" s="101"/>
      <c r="R1149" s="102"/>
      <c r="S1149" s="101"/>
      <c r="T1149" s="101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</row>
    <row r="1150" spans="1:32" s="103" customFormat="1" x14ac:dyDescent="0.3">
      <c r="A1150" s="101"/>
      <c r="B1150" s="101"/>
      <c r="C1150" s="101"/>
      <c r="D1150" s="101"/>
      <c r="E1150" s="101"/>
      <c r="F1150" s="101"/>
      <c r="G1150" s="101"/>
      <c r="H1150" s="101"/>
      <c r="I1150" s="101"/>
      <c r="J1150" s="101"/>
      <c r="K1150" s="101"/>
      <c r="L1150" s="101"/>
      <c r="M1150" s="101"/>
      <c r="N1150" s="14"/>
      <c r="O1150" s="101"/>
      <c r="P1150" s="101"/>
      <c r="Q1150" s="101"/>
      <c r="R1150" s="102"/>
      <c r="S1150" s="101"/>
      <c r="T1150" s="101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</row>
    <row r="1151" spans="1:32" s="103" customFormat="1" x14ac:dyDescent="0.3">
      <c r="A1151" s="101"/>
      <c r="B1151" s="101"/>
      <c r="C1151" s="101"/>
      <c r="D1151" s="101"/>
      <c r="E1151" s="101"/>
      <c r="F1151" s="101"/>
      <c r="G1151" s="101"/>
      <c r="H1151" s="101"/>
      <c r="I1151" s="101"/>
      <c r="J1151" s="101"/>
      <c r="K1151" s="101"/>
      <c r="L1151" s="101"/>
      <c r="M1151" s="101"/>
      <c r="N1151" s="14"/>
      <c r="O1151" s="101"/>
      <c r="P1151" s="101"/>
      <c r="Q1151" s="101"/>
      <c r="R1151" s="102"/>
      <c r="S1151" s="101"/>
      <c r="T1151" s="101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</row>
    <row r="1152" spans="1:32" s="103" customFormat="1" x14ac:dyDescent="0.3">
      <c r="A1152" s="101"/>
      <c r="B1152" s="101"/>
      <c r="C1152" s="101"/>
      <c r="D1152" s="101"/>
      <c r="E1152" s="101"/>
      <c r="F1152" s="101"/>
      <c r="G1152" s="101"/>
      <c r="H1152" s="101"/>
      <c r="I1152" s="101"/>
      <c r="J1152" s="101"/>
      <c r="K1152" s="101"/>
      <c r="L1152" s="101"/>
      <c r="M1152" s="101"/>
      <c r="N1152" s="14"/>
      <c r="O1152" s="101"/>
      <c r="P1152" s="101"/>
      <c r="Q1152" s="101"/>
      <c r="R1152" s="102"/>
      <c r="S1152" s="101"/>
      <c r="T1152" s="101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</row>
    <row r="1153" spans="1:32" s="103" customFormat="1" x14ac:dyDescent="0.3">
      <c r="A1153" s="101"/>
      <c r="B1153" s="101"/>
      <c r="C1153" s="101"/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101"/>
      <c r="N1153" s="14"/>
      <c r="O1153" s="101"/>
      <c r="P1153" s="101"/>
      <c r="Q1153" s="101"/>
      <c r="R1153" s="102"/>
      <c r="S1153" s="101"/>
      <c r="T1153" s="101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</row>
    <row r="1154" spans="1:32" s="103" customFormat="1" x14ac:dyDescent="0.3">
      <c r="A1154" s="101"/>
      <c r="B1154" s="101"/>
      <c r="C1154" s="101"/>
      <c r="D1154" s="101"/>
      <c r="E1154" s="101"/>
      <c r="F1154" s="101"/>
      <c r="G1154" s="101"/>
      <c r="H1154" s="101"/>
      <c r="I1154" s="101"/>
      <c r="J1154" s="101"/>
      <c r="K1154" s="101"/>
      <c r="L1154" s="101"/>
      <c r="M1154" s="101"/>
      <c r="N1154" s="14"/>
      <c r="O1154" s="101"/>
      <c r="P1154" s="101"/>
      <c r="Q1154" s="101"/>
      <c r="R1154" s="102"/>
      <c r="S1154" s="101"/>
      <c r="T1154" s="101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</row>
    <row r="1155" spans="1:32" s="103" customFormat="1" x14ac:dyDescent="0.3">
      <c r="A1155" s="101"/>
      <c r="B1155" s="101"/>
      <c r="C1155" s="101"/>
      <c r="D1155" s="101"/>
      <c r="E1155" s="101"/>
      <c r="F1155" s="101"/>
      <c r="G1155" s="101"/>
      <c r="H1155" s="101"/>
      <c r="I1155" s="101"/>
      <c r="J1155" s="101"/>
      <c r="K1155" s="101"/>
      <c r="L1155" s="101"/>
      <c r="M1155" s="101"/>
      <c r="N1155" s="14"/>
      <c r="O1155" s="101"/>
      <c r="P1155" s="101"/>
      <c r="Q1155" s="101"/>
      <c r="R1155" s="15"/>
      <c r="S1155" s="101"/>
      <c r="T1155" s="101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</row>
    <row r="1156" spans="1:32" s="103" customFormat="1" x14ac:dyDescent="0.3">
      <c r="A1156" s="101"/>
      <c r="B1156" s="101"/>
      <c r="C1156" s="101"/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101"/>
      <c r="N1156" s="14"/>
      <c r="O1156" s="101"/>
      <c r="P1156" s="101"/>
      <c r="Q1156" s="101"/>
      <c r="R1156" s="15"/>
      <c r="S1156" s="101"/>
      <c r="T1156" s="101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</row>
    <row r="1157" spans="1:32" s="103" customFormat="1" x14ac:dyDescent="0.3">
      <c r="A1157" s="101"/>
      <c r="B1157" s="101"/>
      <c r="C1157" s="101"/>
      <c r="D1157" s="101"/>
      <c r="E1157" s="101"/>
      <c r="F1157" s="101"/>
      <c r="G1157" s="101"/>
      <c r="H1157" s="101"/>
      <c r="I1157" s="101"/>
      <c r="J1157" s="101"/>
      <c r="K1157" s="101"/>
      <c r="L1157" s="101"/>
      <c r="M1157" s="101"/>
      <c r="N1157" s="14"/>
      <c r="O1157" s="101"/>
      <c r="P1157" s="101"/>
      <c r="Q1157" s="101"/>
      <c r="R1157" s="82"/>
      <c r="S1157" s="101"/>
      <c r="T1157" s="101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</row>
    <row r="1158" spans="1:32" s="103" customFormat="1" x14ac:dyDescent="0.3">
      <c r="A1158" s="101"/>
      <c r="B1158" s="101"/>
      <c r="C1158" s="101"/>
      <c r="D1158" s="101"/>
      <c r="E1158" s="101"/>
      <c r="F1158" s="101"/>
      <c r="G1158" s="101"/>
      <c r="H1158" s="101"/>
      <c r="I1158" s="101"/>
      <c r="J1158" s="101"/>
      <c r="K1158" s="101"/>
      <c r="L1158" s="101"/>
      <c r="M1158" s="101"/>
      <c r="N1158" s="14"/>
      <c r="O1158" s="101"/>
      <c r="P1158" s="101"/>
      <c r="Q1158" s="101"/>
      <c r="R1158" s="102"/>
      <c r="S1158" s="101"/>
      <c r="T1158" s="101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</row>
    <row r="1159" spans="1:32" s="103" customFormat="1" x14ac:dyDescent="0.3">
      <c r="A1159" s="101"/>
      <c r="B1159" s="101"/>
      <c r="C1159" s="101"/>
      <c r="D1159" s="101"/>
      <c r="E1159" s="101"/>
      <c r="F1159" s="101"/>
      <c r="G1159" s="101"/>
      <c r="H1159" s="101"/>
      <c r="I1159" s="101"/>
      <c r="J1159" s="101"/>
      <c r="K1159" s="101"/>
      <c r="L1159" s="101"/>
      <c r="M1159" s="101"/>
      <c r="N1159" s="14"/>
      <c r="O1159" s="101"/>
      <c r="P1159" s="101"/>
      <c r="Q1159" s="101"/>
      <c r="R1159" s="102"/>
      <c r="S1159" s="101"/>
      <c r="T1159" s="101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</row>
    <row r="1160" spans="1:32" s="103" customFormat="1" x14ac:dyDescent="0.3">
      <c r="A1160" s="101"/>
      <c r="B1160" s="101"/>
      <c r="C1160" s="101"/>
      <c r="D1160" s="101"/>
      <c r="E1160" s="101"/>
      <c r="F1160" s="101"/>
      <c r="G1160" s="101"/>
      <c r="H1160" s="101"/>
      <c r="I1160" s="101"/>
      <c r="J1160" s="101"/>
      <c r="K1160" s="101"/>
      <c r="L1160" s="101"/>
      <c r="M1160" s="101"/>
      <c r="N1160" s="14"/>
      <c r="O1160" s="101"/>
      <c r="P1160" s="101"/>
      <c r="Q1160" s="101"/>
      <c r="R1160" s="102"/>
      <c r="S1160" s="101"/>
      <c r="T1160" s="101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</row>
    <row r="1161" spans="1:32" s="103" customFormat="1" x14ac:dyDescent="0.3">
      <c r="A1161" s="101"/>
      <c r="B1161" s="101"/>
      <c r="C1161" s="101"/>
      <c r="D1161" s="101"/>
      <c r="E1161" s="101"/>
      <c r="F1161" s="101"/>
      <c r="G1161" s="101"/>
      <c r="H1161" s="101"/>
      <c r="I1161" s="101"/>
      <c r="J1161" s="101"/>
      <c r="K1161" s="101"/>
      <c r="L1161" s="101"/>
      <c r="M1161" s="101"/>
      <c r="N1161" s="14"/>
      <c r="O1161" s="101"/>
      <c r="P1161" s="101"/>
      <c r="Q1161" s="101"/>
      <c r="R1161" s="102"/>
      <c r="S1161" s="101"/>
      <c r="T1161" s="101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</row>
    <row r="1162" spans="1:32" s="103" customFormat="1" x14ac:dyDescent="0.3">
      <c r="A1162" s="101"/>
      <c r="B1162" s="101"/>
      <c r="C1162" s="101"/>
      <c r="D1162" s="101"/>
      <c r="E1162" s="101"/>
      <c r="F1162" s="101"/>
      <c r="G1162" s="101"/>
      <c r="H1162" s="101"/>
      <c r="I1162" s="101"/>
      <c r="J1162" s="101"/>
      <c r="K1162" s="101"/>
      <c r="L1162" s="101"/>
      <c r="M1162" s="101"/>
      <c r="N1162" s="14"/>
      <c r="O1162" s="101"/>
      <c r="P1162" s="101"/>
      <c r="Q1162" s="101"/>
      <c r="R1162" s="102"/>
      <c r="S1162" s="101"/>
      <c r="T1162" s="101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</row>
    <row r="1163" spans="1:32" s="103" customFormat="1" x14ac:dyDescent="0.3">
      <c r="A1163" s="101"/>
      <c r="B1163" s="101"/>
      <c r="C1163" s="101"/>
      <c r="D1163" s="101"/>
      <c r="E1163" s="101"/>
      <c r="F1163" s="101"/>
      <c r="G1163" s="101"/>
      <c r="H1163" s="101"/>
      <c r="I1163" s="101"/>
      <c r="J1163" s="101"/>
      <c r="K1163" s="101"/>
      <c r="L1163" s="101"/>
      <c r="M1163" s="101"/>
      <c r="N1163" s="14"/>
      <c r="O1163" s="101"/>
      <c r="P1163" s="101"/>
      <c r="Q1163" s="101"/>
      <c r="R1163" s="102"/>
      <c r="S1163" s="101"/>
      <c r="T1163" s="101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</row>
    <row r="1164" spans="1:32" s="103" customFormat="1" x14ac:dyDescent="0.3">
      <c r="A1164" s="101"/>
      <c r="B1164" s="101"/>
      <c r="C1164" s="101"/>
      <c r="D1164" s="101"/>
      <c r="E1164" s="101"/>
      <c r="F1164" s="101"/>
      <c r="G1164" s="101"/>
      <c r="H1164" s="101"/>
      <c r="I1164" s="101"/>
      <c r="J1164" s="101"/>
      <c r="K1164" s="101"/>
      <c r="L1164" s="101"/>
      <c r="M1164" s="101"/>
      <c r="N1164" s="14"/>
      <c r="O1164" s="101"/>
      <c r="P1164" s="101"/>
      <c r="Q1164" s="101"/>
      <c r="R1164" s="102"/>
      <c r="S1164" s="101"/>
      <c r="T1164" s="101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</row>
    <row r="1165" spans="1:32" s="103" customFormat="1" x14ac:dyDescent="0.3">
      <c r="A1165" s="101"/>
      <c r="B1165" s="101"/>
      <c r="C1165" s="101"/>
      <c r="D1165" s="101"/>
      <c r="E1165" s="101"/>
      <c r="F1165" s="101"/>
      <c r="G1165" s="101"/>
      <c r="H1165" s="101"/>
      <c r="I1165" s="101"/>
      <c r="J1165" s="101"/>
      <c r="K1165" s="101"/>
      <c r="L1165" s="101"/>
      <c r="M1165" s="101"/>
      <c r="N1165" s="14"/>
      <c r="O1165" s="101"/>
      <c r="P1165" s="101"/>
      <c r="Q1165" s="101"/>
      <c r="R1165" s="102"/>
      <c r="S1165" s="101"/>
      <c r="T1165" s="101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</row>
    <row r="1166" spans="1:32" s="103" customFormat="1" x14ac:dyDescent="0.3">
      <c r="A1166" s="101"/>
      <c r="B1166" s="101"/>
      <c r="C1166" s="101"/>
      <c r="D1166" s="101"/>
      <c r="E1166" s="101"/>
      <c r="F1166" s="101"/>
      <c r="G1166" s="101"/>
      <c r="H1166" s="101"/>
      <c r="I1166" s="101"/>
      <c r="J1166" s="101"/>
      <c r="K1166" s="101"/>
      <c r="L1166" s="101"/>
      <c r="M1166" s="101"/>
      <c r="N1166" s="14"/>
      <c r="O1166" s="101"/>
      <c r="P1166" s="101"/>
      <c r="Q1166" s="101"/>
      <c r="R1166" s="102"/>
      <c r="S1166" s="101"/>
      <c r="T1166" s="101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</row>
    <row r="1167" spans="1:32" s="103" customFormat="1" x14ac:dyDescent="0.3">
      <c r="A1167" s="101"/>
      <c r="B1167" s="101"/>
      <c r="C1167" s="101"/>
      <c r="D1167" s="101"/>
      <c r="E1167" s="101"/>
      <c r="F1167" s="101"/>
      <c r="G1167" s="101"/>
      <c r="H1167" s="101"/>
      <c r="I1167" s="101"/>
      <c r="J1167" s="101"/>
      <c r="K1167" s="101"/>
      <c r="L1167" s="101"/>
      <c r="M1167" s="101"/>
      <c r="N1167" s="14"/>
      <c r="O1167" s="101"/>
      <c r="P1167" s="101"/>
      <c r="Q1167" s="101"/>
      <c r="R1167" s="102"/>
      <c r="S1167" s="101"/>
      <c r="T1167" s="101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</row>
    <row r="1168" spans="1:32" s="103" customFormat="1" x14ac:dyDescent="0.3">
      <c r="A1168" s="101"/>
      <c r="B1168" s="101"/>
      <c r="C1168" s="101"/>
      <c r="D1168" s="101"/>
      <c r="E1168" s="101"/>
      <c r="F1168" s="101"/>
      <c r="G1168" s="101"/>
      <c r="H1168" s="101"/>
      <c r="I1168" s="101"/>
      <c r="J1168" s="101"/>
      <c r="K1168" s="101"/>
      <c r="L1168" s="101"/>
      <c r="M1168" s="101"/>
      <c r="N1168" s="14"/>
      <c r="O1168" s="101"/>
      <c r="P1168" s="101"/>
      <c r="Q1168" s="101"/>
      <c r="R1168" s="102"/>
      <c r="S1168" s="101"/>
      <c r="T1168" s="101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</row>
    <row r="1169" spans="1:32" s="103" customFormat="1" x14ac:dyDescent="0.3">
      <c r="A1169" s="101"/>
      <c r="B1169" s="101"/>
      <c r="C1169" s="101"/>
      <c r="D1169" s="101"/>
      <c r="E1169" s="101"/>
      <c r="F1169" s="101"/>
      <c r="G1169" s="101"/>
      <c r="H1169" s="101"/>
      <c r="I1169" s="101"/>
      <c r="J1169" s="101"/>
      <c r="K1169" s="101"/>
      <c r="L1169" s="101"/>
      <c r="M1169" s="101"/>
      <c r="N1169" s="14"/>
      <c r="O1169" s="101"/>
      <c r="P1169" s="101"/>
      <c r="Q1169" s="101"/>
      <c r="R1169" s="102"/>
      <c r="S1169" s="101"/>
      <c r="T1169" s="101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</row>
    <row r="1170" spans="1:32" s="103" customFormat="1" x14ac:dyDescent="0.3">
      <c r="A1170" s="101"/>
      <c r="B1170" s="101"/>
      <c r="C1170" s="101"/>
      <c r="D1170" s="101"/>
      <c r="E1170" s="101"/>
      <c r="F1170" s="101"/>
      <c r="G1170" s="101"/>
      <c r="H1170" s="101"/>
      <c r="I1170" s="101"/>
      <c r="J1170" s="101"/>
      <c r="K1170" s="101"/>
      <c r="L1170" s="101"/>
      <c r="M1170" s="101"/>
      <c r="N1170" s="14"/>
      <c r="O1170" s="101"/>
      <c r="P1170" s="101"/>
      <c r="Q1170" s="101"/>
      <c r="R1170" s="102"/>
      <c r="S1170" s="101"/>
      <c r="T1170" s="101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</row>
    <row r="1171" spans="1:32" s="103" customFormat="1" x14ac:dyDescent="0.3">
      <c r="A1171" s="101"/>
      <c r="B1171" s="101"/>
      <c r="C1171" s="101"/>
      <c r="D1171" s="101"/>
      <c r="E1171" s="101"/>
      <c r="F1171" s="101"/>
      <c r="G1171" s="101"/>
      <c r="H1171" s="101"/>
      <c r="I1171" s="101"/>
      <c r="J1171" s="101"/>
      <c r="K1171" s="101"/>
      <c r="L1171" s="101"/>
      <c r="M1171" s="101"/>
      <c r="N1171" s="14"/>
      <c r="O1171" s="101"/>
      <c r="P1171" s="101"/>
      <c r="Q1171" s="101"/>
      <c r="R1171" s="102"/>
      <c r="S1171" s="101"/>
      <c r="T1171" s="101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</row>
    <row r="1172" spans="1:32" s="103" customFormat="1" x14ac:dyDescent="0.3">
      <c r="A1172" s="101"/>
      <c r="B1172" s="101"/>
      <c r="C1172" s="101"/>
      <c r="D1172" s="101"/>
      <c r="E1172" s="101"/>
      <c r="F1172" s="101"/>
      <c r="G1172" s="101"/>
      <c r="H1172" s="101"/>
      <c r="I1172" s="101"/>
      <c r="J1172" s="101"/>
      <c r="K1172" s="101"/>
      <c r="L1172" s="101"/>
      <c r="M1172" s="101"/>
      <c r="N1172" s="14"/>
      <c r="O1172" s="101"/>
      <c r="P1172" s="101"/>
      <c r="Q1172" s="101"/>
      <c r="R1172" s="102"/>
      <c r="S1172" s="101"/>
      <c r="T1172" s="101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</row>
    <row r="1173" spans="1:32" s="103" customFormat="1" x14ac:dyDescent="0.3">
      <c r="A1173" s="101"/>
      <c r="B1173" s="101"/>
      <c r="C1173" s="101"/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101"/>
      <c r="N1173" s="14"/>
      <c r="O1173" s="101"/>
      <c r="P1173" s="101"/>
      <c r="Q1173" s="101"/>
      <c r="R1173" s="102"/>
      <c r="S1173" s="101"/>
      <c r="T1173" s="101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</row>
    <row r="1174" spans="1:32" s="103" customFormat="1" x14ac:dyDescent="0.3">
      <c r="A1174" s="101"/>
      <c r="B1174" s="101"/>
      <c r="C1174" s="101"/>
      <c r="D1174" s="101"/>
      <c r="E1174" s="101"/>
      <c r="F1174" s="101"/>
      <c r="G1174" s="101"/>
      <c r="H1174" s="101"/>
      <c r="I1174" s="101"/>
      <c r="J1174" s="101"/>
      <c r="K1174" s="101"/>
      <c r="L1174" s="101"/>
      <c r="M1174" s="101"/>
      <c r="N1174" s="14"/>
      <c r="O1174" s="101"/>
      <c r="P1174" s="101"/>
      <c r="Q1174" s="101"/>
      <c r="R1174" s="102"/>
      <c r="S1174" s="101"/>
      <c r="T1174" s="101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</row>
    <row r="1175" spans="1:32" s="103" customFormat="1" x14ac:dyDescent="0.3">
      <c r="A1175" s="101"/>
      <c r="B1175" s="101"/>
      <c r="C1175" s="101"/>
      <c r="D1175" s="101"/>
      <c r="E1175" s="101"/>
      <c r="F1175" s="101"/>
      <c r="G1175" s="101"/>
      <c r="H1175" s="101"/>
      <c r="I1175" s="101"/>
      <c r="J1175" s="101"/>
      <c r="K1175" s="101"/>
      <c r="L1175" s="101"/>
      <c r="M1175" s="101"/>
      <c r="N1175" s="14"/>
      <c r="O1175" s="101"/>
      <c r="P1175" s="101"/>
      <c r="Q1175" s="101"/>
      <c r="R1175" s="102"/>
      <c r="S1175" s="101"/>
      <c r="T1175" s="101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</row>
    <row r="1176" spans="1:32" s="103" customFormat="1" x14ac:dyDescent="0.3">
      <c r="A1176" s="101"/>
      <c r="B1176" s="101"/>
      <c r="C1176" s="101"/>
      <c r="D1176" s="101"/>
      <c r="E1176" s="101"/>
      <c r="F1176" s="101"/>
      <c r="G1176" s="101"/>
      <c r="H1176" s="101"/>
      <c r="I1176" s="101"/>
      <c r="J1176" s="101"/>
      <c r="K1176" s="101"/>
      <c r="L1176" s="101"/>
      <c r="M1176" s="101"/>
      <c r="N1176" s="14"/>
      <c r="O1176" s="101"/>
      <c r="P1176" s="101"/>
      <c r="Q1176" s="101"/>
      <c r="R1176" s="102"/>
      <c r="S1176" s="101"/>
      <c r="T1176" s="101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</row>
    <row r="1177" spans="1:32" s="103" customFormat="1" x14ac:dyDescent="0.3">
      <c r="A1177" s="101"/>
      <c r="B1177" s="101"/>
      <c r="C1177" s="101"/>
      <c r="D1177" s="101"/>
      <c r="E1177" s="101"/>
      <c r="F1177" s="101"/>
      <c r="G1177" s="101"/>
      <c r="H1177" s="101"/>
      <c r="I1177" s="101"/>
      <c r="J1177" s="101"/>
      <c r="K1177" s="101"/>
      <c r="L1177" s="101"/>
      <c r="M1177" s="101"/>
      <c r="N1177" s="14"/>
      <c r="O1177" s="101"/>
      <c r="P1177" s="101"/>
      <c r="Q1177" s="101"/>
      <c r="R1177" s="102"/>
      <c r="S1177" s="101"/>
      <c r="T1177" s="101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</row>
    <row r="1178" spans="1:32" s="103" customFormat="1" x14ac:dyDescent="0.3">
      <c r="A1178" s="101"/>
      <c r="B1178" s="101"/>
      <c r="C1178" s="101"/>
      <c r="D1178" s="101"/>
      <c r="E1178" s="101"/>
      <c r="F1178" s="101"/>
      <c r="G1178" s="101"/>
      <c r="H1178" s="101"/>
      <c r="I1178" s="101"/>
      <c r="J1178" s="101"/>
      <c r="K1178" s="101"/>
      <c r="L1178" s="101"/>
      <c r="M1178" s="101"/>
      <c r="N1178" s="14"/>
      <c r="O1178" s="101"/>
      <c r="P1178" s="101"/>
      <c r="Q1178" s="101"/>
      <c r="R1178" s="102"/>
      <c r="S1178" s="101"/>
      <c r="T1178" s="101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</row>
    <row r="1179" spans="1:32" s="103" customFormat="1" x14ac:dyDescent="0.3">
      <c r="A1179" s="101"/>
      <c r="B1179" s="101"/>
      <c r="C1179" s="101"/>
      <c r="D1179" s="101"/>
      <c r="E1179" s="101"/>
      <c r="F1179" s="101"/>
      <c r="G1179" s="101"/>
      <c r="H1179" s="101"/>
      <c r="I1179" s="101"/>
      <c r="J1179" s="101"/>
      <c r="K1179" s="101"/>
      <c r="L1179" s="101"/>
      <c r="M1179" s="101"/>
      <c r="N1179" s="14"/>
      <c r="O1179" s="101"/>
      <c r="P1179" s="101"/>
      <c r="Q1179" s="101"/>
      <c r="R1179" s="102"/>
      <c r="S1179" s="101"/>
      <c r="T1179" s="101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</row>
    <row r="1180" spans="1:32" s="103" customFormat="1" x14ac:dyDescent="0.3">
      <c r="A1180" s="101"/>
      <c r="B1180" s="101"/>
      <c r="C1180" s="101"/>
      <c r="D1180" s="101"/>
      <c r="E1180" s="101"/>
      <c r="F1180" s="101"/>
      <c r="G1180" s="101"/>
      <c r="H1180" s="101"/>
      <c r="I1180" s="101"/>
      <c r="J1180" s="101"/>
      <c r="K1180" s="101"/>
      <c r="L1180" s="101"/>
      <c r="M1180" s="101"/>
      <c r="N1180" s="14"/>
      <c r="O1180" s="101"/>
      <c r="P1180" s="101"/>
      <c r="Q1180" s="101"/>
      <c r="R1180" s="102"/>
      <c r="S1180" s="101"/>
      <c r="T1180" s="101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</row>
    <row r="1181" spans="1:32" s="103" customFormat="1" x14ac:dyDescent="0.3">
      <c r="A1181" s="101"/>
      <c r="B1181" s="101"/>
      <c r="C1181" s="101"/>
      <c r="D1181" s="101"/>
      <c r="E1181" s="101"/>
      <c r="F1181" s="101"/>
      <c r="G1181" s="101"/>
      <c r="H1181" s="101"/>
      <c r="I1181" s="101"/>
      <c r="J1181" s="101"/>
      <c r="K1181" s="101"/>
      <c r="L1181" s="101"/>
      <c r="M1181" s="101"/>
      <c r="N1181" s="14"/>
      <c r="O1181" s="101"/>
      <c r="P1181" s="101"/>
      <c r="Q1181" s="101"/>
      <c r="R1181" s="102"/>
      <c r="S1181" s="101"/>
      <c r="T1181" s="101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</row>
    <row r="1182" spans="1:32" s="103" customFormat="1" x14ac:dyDescent="0.3">
      <c r="A1182" s="101"/>
      <c r="B1182" s="101"/>
      <c r="C1182" s="101"/>
      <c r="D1182" s="101"/>
      <c r="E1182" s="101"/>
      <c r="F1182" s="101"/>
      <c r="G1182" s="101"/>
      <c r="H1182" s="101"/>
      <c r="I1182" s="101"/>
      <c r="J1182" s="101"/>
      <c r="K1182" s="101"/>
      <c r="L1182" s="101"/>
      <c r="M1182" s="101"/>
      <c r="N1182" s="14"/>
      <c r="O1182" s="101"/>
      <c r="P1182" s="101"/>
      <c r="Q1182" s="101"/>
      <c r="R1182" s="102"/>
      <c r="S1182" s="101"/>
      <c r="T1182" s="101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</row>
    <row r="1183" spans="1:32" s="103" customFormat="1" x14ac:dyDescent="0.3">
      <c r="A1183" s="101"/>
      <c r="B1183" s="101"/>
      <c r="C1183" s="101"/>
      <c r="D1183" s="101"/>
      <c r="E1183" s="101"/>
      <c r="F1183" s="101"/>
      <c r="G1183" s="101"/>
      <c r="H1183" s="101"/>
      <c r="I1183" s="101"/>
      <c r="J1183" s="101"/>
      <c r="K1183" s="101"/>
      <c r="L1183" s="101"/>
      <c r="M1183" s="101"/>
      <c r="N1183" s="14"/>
      <c r="O1183" s="101"/>
      <c r="P1183" s="101"/>
      <c r="Q1183" s="101"/>
      <c r="R1183" s="102"/>
      <c r="S1183" s="101"/>
      <c r="T1183" s="101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</row>
    <row r="1184" spans="1:32" s="103" customFormat="1" x14ac:dyDescent="0.3">
      <c r="A1184" s="101"/>
      <c r="B1184" s="101"/>
      <c r="C1184" s="101"/>
      <c r="D1184" s="101"/>
      <c r="E1184" s="101"/>
      <c r="F1184" s="101"/>
      <c r="G1184" s="101"/>
      <c r="H1184" s="101"/>
      <c r="I1184" s="101"/>
      <c r="J1184" s="101"/>
      <c r="K1184" s="101"/>
      <c r="L1184" s="101"/>
      <c r="M1184" s="101"/>
      <c r="N1184" s="14"/>
      <c r="O1184" s="101"/>
      <c r="P1184" s="101"/>
      <c r="Q1184" s="101"/>
      <c r="R1184" s="102"/>
      <c r="S1184" s="101"/>
      <c r="T1184" s="101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</row>
    <row r="1185" spans="1:32" s="103" customFormat="1" x14ac:dyDescent="0.3">
      <c r="A1185" s="101"/>
      <c r="B1185" s="101"/>
      <c r="C1185" s="101"/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101"/>
      <c r="N1185" s="14"/>
      <c r="O1185" s="101"/>
      <c r="P1185" s="101"/>
      <c r="Q1185" s="101"/>
      <c r="R1185" s="102"/>
      <c r="S1185" s="101"/>
      <c r="T1185" s="101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</row>
    <row r="1186" spans="1:32" s="103" customFormat="1" x14ac:dyDescent="0.3">
      <c r="A1186" s="101"/>
      <c r="B1186" s="101"/>
      <c r="C1186" s="101"/>
      <c r="D1186" s="101"/>
      <c r="E1186" s="101"/>
      <c r="F1186" s="101"/>
      <c r="G1186" s="101"/>
      <c r="H1186" s="101"/>
      <c r="I1186" s="101"/>
      <c r="J1186" s="101"/>
      <c r="K1186" s="101"/>
      <c r="L1186" s="101"/>
      <c r="M1186" s="101"/>
      <c r="N1186" s="14"/>
      <c r="O1186" s="101"/>
      <c r="P1186" s="101"/>
      <c r="Q1186" s="101"/>
      <c r="R1186" s="102"/>
      <c r="S1186" s="101"/>
      <c r="T1186" s="101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</row>
    <row r="1187" spans="1:32" s="103" customFormat="1" x14ac:dyDescent="0.3">
      <c r="A1187" s="101"/>
      <c r="B1187" s="101"/>
      <c r="C1187" s="101"/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101"/>
      <c r="N1187" s="14"/>
      <c r="O1187" s="101"/>
      <c r="P1187" s="101"/>
      <c r="Q1187" s="101"/>
      <c r="R1187" s="102"/>
      <c r="S1187" s="101"/>
      <c r="T1187" s="101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</row>
    <row r="1188" spans="1:32" s="103" customFormat="1" x14ac:dyDescent="0.3">
      <c r="A1188" s="101"/>
      <c r="B1188" s="101"/>
      <c r="C1188" s="101"/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101"/>
      <c r="N1188" s="14"/>
      <c r="O1188" s="101"/>
      <c r="P1188" s="101"/>
      <c r="Q1188" s="101"/>
      <c r="R1188" s="102"/>
      <c r="S1188" s="101"/>
      <c r="T1188" s="101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</row>
    <row r="1189" spans="1:32" s="103" customFormat="1" x14ac:dyDescent="0.3">
      <c r="A1189" s="101"/>
      <c r="B1189" s="101"/>
      <c r="C1189" s="101"/>
      <c r="D1189" s="101"/>
      <c r="E1189" s="101"/>
      <c r="F1189" s="101"/>
      <c r="G1189" s="101"/>
      <c r="H1189" s="101"/>
      <c r="I1189" s="101"/>
      <c r="J1189" s="101"/>
      <c r="K1189" s="101"/>
      <c r="L1189" s="101"/>
      <c r="M1189" s="101"/>
      <c r="N1189" s="14"/>
      <c r="O1189" s="101"/>
      <c r="P1189" s="101"/>
      <c r="Q1189" s="101"/>
      <c r="R1189" s="102"/>
      <c r="S1189" s="101"/>
      <c r="T1189" s="101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</row>
    <row r="1190" spans="1:32" s="103" customFormat="1" x14ac:dyDescent="0.3">
      <c r="A1190" s="101"/>
      <c r="B1190" s="101"/>
      <c r="C1190" s="101"/>
      <c r="D1190" s="101"/>
      <c r="E1190" s="101"/>
      <c r="F1190" s="101"/>
      <c r="G1190" s="101"/>
      <c r="H1190" s="101"/>
      <c r="I1190" s="101"/>
      <c r="J1190" s="101"/>
      <c r="K1190" s="101"/>
      <c r="L1190" s="101"/>
      <c r="M1190" s="101"/>
      <c r="N1190" s="14"/>
      <c r="O1190" s="101"/>
      <c r="P1190" s="101"/>
      <c r="Q1190" s="101"/>
      <c r="R1190" s="102"/>
      <c r="S1190" s="101"/>
      <c r="T1190" s="101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</row>
    <row r="1191" spans="1:32" s="103" customFormat="1" x14ac:dyDescent="0.3">
      <c r="A1191" s="101"/>
      <c r="B1191" s="101"/>
      <c r="C1191" s="101"/>
      <c r="D1191" s="101"/>
      <c r="E1191" s="101"/>
      <c r="F1191" s="101"/>
      <c r="G1191" s="101"/>
      <c r="H1191" s="101"/>
      <c r="I1191" s="101"/>
      <c r="J1191" s="101"/>
      <c r="K1191" s="101"/>
      <c r="L1191" s="101"/>
      <c r="M1191" s="101"/>
      <c r="N1191" s="14"/>
      <c r="O1191" s="101"/>
      <c r="P1191" s="101"/>
      <c r="Q1191" s="101"/>
      <c r="R1191" s="102"/>
      <c r="S1191" s="101"/>
      <c r="T1191" s="101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</row>
    <row r="1192" spans="1:32" s="103" customFormat="1" x14ac:dyDescent="0.3">
      <c r="A1192" s="101"/>
      <c r="B1192" s="101"/>
      <c r="C1192" s="101"/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101"/>
      <c r="N1192" s="14"/>
      <c r="O1192" s="101"/>
      <c r="P1192" s="101"/>
      <c r="Q1192" s="101"/>
      <c r="R1192" s="102"/>
      <c r="S1192" s="101"/>
      <c r="T1192" s="101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</row>
    <row r="1193" spans="1:32" s="103" customFormat="1" x14ac:dyDescent="0.3">
      <c r="A1193" s="101"/>
      <c r="B1193" s="101"/>
      <c r="C1193" s="101"/>
      <c r="D1193" s="101"/>
      <c r="E1193" s="101"/>
      <c r="F1193" s="101"/>
      <c r="G1193" s="101"/>
      <c r="H1193" s="101"/>
      <c r="I1193" s="101"/>
      <c r="J1193" s="101"/>
      <c r="K1193" s="101"/>
      <c r="L1193" s="101"/>
      <c r="M1193" s="101"/>
      <c r="N1193" s="14"/>
      <c r="O1193" s="101"/>
      <c r="P1193" s="101"/>
      <c r="Q1193" s="101"/>
      <c r="R1193" s="102"/>
      <c r="S1193" s="101"/>
      <c r="T1193" s="101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</row>
    <row r="1194" spans="1:32" s="103" customFormat="1" x14ac:dyDescent="0.3">
      <c r="A1194" s="101"/>
      <c r="B1194" s="101"/>
      <c r="C1194" s="101"/>
      <c r="D1194" s="101"/>
      <c r="E1194" s="101"/>
      <c r="F1194" s="101"/>
      <c r="G1194" s="101"/>
      <c r="H1194" s="101"/>
      <c r="I1194" s="101"/>
      <c r="J1194" s="101"/>
      <c r="K1194" s="101"/>
      <c r="L1194" s="101"/>
      <c r="M1194" s="101"/>
      <c r="N1194" s="14"/>
      <c r="O1194" s="101"/>
      <c r="P1194" s="101"/>
      <c r="Q1194" s="101"/>
      <c r="R1194" s="102"/>
      <c r="S1194" s="101"/>
      <c r="T1194" s="101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</row>
    <row r="1195" spans="1:32" s="103" customFormat="1" x14ac:dyDescent="0.3">
      <c r="A1195" s="101"/>
      <c r="B1195" s="101"/>
      <c r="C1195" s="101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101"/>
      <c r="N1195" s="14"/>
      <c r="O1195" s="101"/>
      <c r="P1195" s="101"/>
      <c r="Q1195" s="101"/>
      <c r="R1195" s="102"/>
      <c r="S1195" s="101"/>
      <c r="T1195" s="101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</row>
    <row r="1196" spans="1:32" s="103" customFormat="1" x14ac:dyDescent="0.3">
      <c r="A1196" s="101"/>
      <c r="B1196" s="101"/>
      <c r="C1196" s="101"/>
      <c r="D1196" s="101"/>
      <c r="E1196" s="101"/>
      <c r="F1196" s="101"/>
      <c r="G1196" s="101"/>
      <c r="H1196" s="101"/>
      <c r="I1196" s="101"/>
      <c r="J1196" s="101"/>
      <c r="K1196" s="101"/>
      <c r="L1196" s="101"/>
      <c r="M1196" s="101"/>
      <c r="N1196" s="14"/>
      <c r="O1196" s="101"/>
      <c r="P1196" s="101"/>
      <c r="Q1196" s="101"/>
      <c r="R1196" s="102"/>
      <c r="S1196" s="101"/>
      <c r="T1196" s="101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</row>
    <row r="1197" spans="1:32" s="103" customFormat="1" x14ac:dyDescent="0.3">
      <c r="A1197" s="101"/>
      <c r="B1197" s="101"/>
      <c r="C1197" s="101"/>
      <c r="D1197" s="101"/>
      <c r="E1197" s="101"/>
      <c r="F1197" s="101"/>
      <c r="G1197" s="101"/>
      <c r="H1197" s="101"/>
      <c r="I1197" s="101"/>
      <c r="J1197" s="101"/>
      <c r="K1197" s="101"/>
      <c r="L1197" s="101"/>
      <c r="M1197" s="101"/>
      <c r="N1197" s="14"/>
      <c r="O1197" s="101"/>
      <c r="P1197" s="101"/>
      <c r="Q1197" s="101"/>
      <c r="R1197" s="102"/>
      <c r="S1197" s="101"/>
      <c r="T1197" s="101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</row>
    <row r="1198" spans="1:32" s="103" customFormat="1" x14ac:dyDescent="0.3">
      <c r="A1198" s="101"/>
      <c r="B1198" s="101"/>
      <c r="C1198" s="101"/>
      <c r="D1198" s="101"/>
      <c r="E1198" s="101"/>
      <c r="F1198" s="101"/>
      <c r="G1198" s="101"/>
      <c r="H1198" s="101"/>
      <c r="I1198" s="101"/>
      <c r="J1198" s="101"/>
      <c r="K1198" s="101"/>
      <c r="L1198" s="101"/>
      <c r="M1198" s="101"/>
      <c r="N1198" s="14"/>
      <c r="O1198" s="101"/>
      <c r="P1198" s="101"/>
      <c r="Q1198" s="101"/>
      <c r="R1198" s="102"/>
      <c r="S1198" s="101"/>
      <c r="T1198" s="101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</row>
    <row r="1199" spans="1:32" s="103" customFormat="1" x14ac:dyDescent="0.3">
      <c r="A1199" s="101"/>
      <c r="B1199" s="101"/>
      <c r="C1199" s="101"/>
      <c r="D1199" s="101"/>
      <c r="E1199" s="101"/>
      <c r="F1199" s="101"/>
      <c r="G1199" s="101"/>
      <c r="H1199" s="101"/>
      <c r="I1199" s="101"/>
      <c r="J1199" s="101"/>
      <c r="K1199" s="101"/>
      <c r="L1199" s="101"/>
      <c r="M1199" s="101"/>
      <c r="N1199" s="14"/>
      <c r="O1199" s="101"/>
      <c r="P1199" s="101"/>
      <c r="Q1199" s="101"/>
      <c r="R1199" s="102"/>
      <c r="S1199" s="101"/>
      <c r="T1199" s="101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</row>
    <row r="1200" spans="1:32" s="103" customFormat="1" x14ac:dyDescent="0.3">
      <c r="A1200" s="101"/>
      <c r="B1200" s="101"/>
      <c r="C1200" s="101"/>
      <c r="D1200" s="101"/>
      <c r="E1200" s="101"/>
      <c r="F1200" s="101"/>
      <c r="G1200" s="101"/>
      <c r="H1200" s="101"/>
      <c r="I1200" s="101"/>
      <c r="J1200" s="101"/>
      <c r="K1200" s="101"/>
      <c r="L1200" s="101"/>
      <c r="M1200" s="101"/>
      <c r="N1200" s="14"/>
      <c r="O1200" s="101"/>
      <c r="P1200" s="101"/>
      <c r="Q1200" s="101"/>
      <c r="R1200" s="102"/>
      <c r="S1200" s="101"/>
      <c r="T1200" s="101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</row>
    <row r="1201" spans="1:32" s="103" customFormat="1" x14ac:dyDescent="0.3">
      <c r="A1201" s="101"/>
      <c r="B1201" s="101"/>
      <c r="C1201" s="101"/>
      <c r="D1201" s="101"/>
      <c r="E1201" s="101"/>
      <c r="F1201" s="101"/>
      <c r="G1201" s="101"/>
      <c r="H1201" s="101"/>
      <c r="I1201" s="101"/>
      <c r="J1201" s="101"/>
      <c r="K1201" s="101"/>
      <c r="L1201" s="101"/>
      <c r="M1201" s="101"/>
      <c r="N1201" s="14"/>
      <c r="O1201" s="101"/>
      <c r="P1201" s="101"/>
      <c r="Q1201" s="101"/>
      <c r="R1201" s="102"/>
      <c r="S1201" s="101"/>
      <c r="T1201" s="101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</row>
    <row r="1202" spans="1:32" s="103" customFormat="1" x14ac:dyDescent="0.3">
      <c r="A1202" s="101"/>
      <c r="B1202" s="101"/>
      <c r="C1202" s="101"/>
      <c r="D1202" s="101"/>
      <c r="E1202" s="101"/>
      <c r="F1202" s="101"/>
      <c r="G1202" s="101"/>
      <c r="H1202" s="101"/>
      <c r="I1202" s="101"/>
      <c r="J1202" s="101"/>
      <c r="K1202" s="101"/>
      <c r="L1202" s="101"/>
      <c r="M1202" s="101"/>
      <c r="N1202" s="14"/>
      <c r="O1202" s="101"/>
      <c r="P1202" s="101"/>
      <c r="Q1202" s="101"/>
      <c r="R1202" s="102"/>
      <c r="S1202" s="101"/>
      <c r="T1202" s="101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</row>
    <row r="1203" spans="1:32" s="103" customFormat="1" x14ac:dyDescent="0.3">
      <c r="A1203" s="101"/>
      <c r="B1203" s="101"/>
      <c r="C1203" s="101"/>
      <c r="D1203" s="101"/>
      <c r="E1203" s="101"/>
      <c r="F1203" s="101"/>
      <c r="G1203" s="101"/>
      <c r="H1203" s="101"/>
      <c r="I1203" s="101"/>
      <c r="J1203" s="101"/>
      <c r="K1203" s="101"/>
      <c r="L1203" s="101"/>
      <c r="M1203" s="101"/>
      <c r="N1203" s="14"/>
      <c r="O1203" s="101"/>
      <c r="P1203" s="101"/>
      <c r="Q1203" s="101"/>
      <c r="R1203" s="102"/>
      <c r="S1203" s="101"/>
      <c r="T1203" s="101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</row>
    <row r="1204" spans="1:32" s="103" customFormat="1" x14ac:dyDescent="0.3">
      <c r="A1204" s="101"/>
      <c r="B1204" s="101"/>
      <c r="C1204" s="101"/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101"/>
      <c r="N1204" s="14"/>
      <c r="O1204" s="101"/>
      <c r="P1204" s="101"/>
      <c r="Q1204" s="101"/>
      <c r="R1204" s="102"/>
      <c r="S1204" s="101"/>
      <c r="T1204" s="101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</row>
    <row r="1205" spans="1:32" s="103" customFormat="1" x14ac:dyDescent="0.3">
      <c r="A1205" s="101"/>
      <c r="B1205" s="101"/>
      <c r="C1205" s="101"/>
      <c r="D1205" s="101"/>
      <c r="E1205" s="101"/>
      <c r="F1205" s="101"/>
      <c r="G1205" s="101"/>
      <c r="H1205" s="101"/>
      <c r="I1205" s="101"/>
      <c r="J1205" s="101"/>
      <c r="K1205" s="101"/>
      <c r="L1205" s="101"/>
      <c r="M1205" s="101"/>
      <c r="N1205" s="14"/>
      <c r="O1205" s="101"/>
      <c r="P1205" s="101"/>
      <c r="Q1205" s="101"/>
      <c r="R1205" s="102"/>
      <c r="S1205" s="101"/>
      <c r="T1205" s="101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</row>
    <row r="1206" spans="1:32" s="103" customFormat="1" x14ac:dyDescent="0.3">
      <c r="A1206" s="101"/>
      <c r="B1206" s="101"/>
      <c r="C1206" s="101"/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101"/>
      <c r="N1206" s="14"/>
      <c r="O1206" s="101"/>
      <c r="P1206" s="101"/>
      <c r="Q1206" s="101"/>
      <c r="R1206" s="102"/>
      <c r="S1206" s="101"/>
      <c r="T1206" s="101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</row>
    <row r="1207" spans="1:32" s="103" customFormat="1" x14ac:dyDescent="0.3">
      <c r="A1207" s="101"/>
      <c r="B1207" s="101"/>
      <c r="C1207" s="101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101"/>
      <c r="N1207" s="14"/>
      <c r="O1207" s="101"/>
      <c r="P1207" s="101"/>
      <c r="Q1207" s="101"/>
      <c r="R1207" s="102"/>
      <c r="S1207" s="101"/>
      <c r="T1207" s="101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</row>
    <row r="1208" spans="1:32" s="103" customFormat="1" x14ac:dyDescent="0.3">
      <c r="A1208" s="101"/>
      <c r="B1208" s="101"/>
      <c r="C1208" s="101"/>
      <c r="D1208" s="101"/>
      <c r="E1208" s="101"/>
      <c r="F1208" s="101"/>
      <c r="G1208" s="101"/>
      <c r="H1208" s="101"/>
      <c r="I1208" s="101"/>
      <c r="J1208" s="101"/>
      <c r="K1208" s="101"/>
      <c r="L1208" s="101"/>
      <c r="M1208" s="101"/>
      <c r="N1208" s="14"/>
      <c r="O1208" s="101"/>
      <c r="P1208" s="101"/>
      <c r="Q1208" s="101"/>
      <c r="R1208" s="102"/>
      <c r="S1208" s="101"/>
      <c r="T1208" s="101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</row>
    <row r="1209" spans="1:32" s="103" customFormat="1" x14ac:dyDescent="0.3">
      <c r="A1209" s="101"/>
      <c r="B1209" s="101"/>
      <c r="C1209" s="101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101"/>
      <c r="N1209" s="14"/>
      <c r="O1209" s="101"/>
      <c r="P1209" s="101"/>
      <c r="Q1209" s="101"/>
      <c r="R1209" s="102"/>
      <c r="S1209" s="101"/>
      <c r="T1209" s="101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</row>
    <row r="1210" spans="1:32" s="103" customFormat="1" x14ac:dyDescent="0.3">
      <c r="A1210" s="101"/>
      <c r="B1210" s="101"/>
      <c r="C1210" s="101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101"/>
      <c r="N1210" s="14"/>
      <c r="O1210" s="101"/>
      <c r="P1210" s="101"/>
      <c r="Q1210" s="101"/>
      <c r="R1210" s="102"/>
      <c r="S1210" s="101"/>
      <c r="T1210" s="101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</row>
    <row r="1211" spans="1:32" s="103" customFormat="1" x14ac:dyDescent="0.3">
      <c r="A1211" s="101"/>
      <c r="B1211" s="101"/>
      <c r="C1211" s="101"/>
      <c r="D1211" s="101"/>
      <c r="E1211" s="101"/>
      <c r="F1211" s="101"/>
      <c r="G1211" s="101"/>
      <c r="H1211" s="101"/>
      <c r="I1211" s="101"/>
      <c r="J1211" s="101"/>
      <c r="K1211" s="101"/>
      <c r="L1211" s="101"/>
      <c r="M1211" s="101"/>
      <c r="N1211" s="14"/>
      <c r="O1211" s="101"/>
      <c r="P1211" s="101"/>
      <c r="Q1211" s="101"/>
      <c r="R1211" s="102"/>
      <c r="S1211" s="101"/>
      <c r="T1211" s="101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</row>
    <row r="1212" spans="1:32" s="103" customFormat="1" x14ac:dyDescent="0.3">
      <c r="A1212" s="101"/>
      <c r="B1212" s="101"/>
      <c r="C1212" s="101"/>
      <c r="D1212" s="101"/>
      <c r="E1212" s="101"/>
      <c r="F1212" s="101"/>
      <c r="G1212" s="101"/>
      <c r="H1212" s="101"/>
      <c r="I1212" s="101"/>
      <c r="J1212" s="101"/>
      <c r="K1212" s="101"/>
      <c r="L1212" s="101"/>
      <c r="M1212" s="101"/>
      <c r="N1212" s="14"/>
      <c r="O1212" s="101"/>
      <c r="P1212" s="101"/>
      <c r="Q1212" s="101"/>
      <c r="R1212" s="102"/>
      <c r="S1212" s="101"/>
      <c r="T1212" s="101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</row>
    <row r="1213" spans="1:32" s="103" customFormat="1" x14ac:dyDescent="0.3">
      <c r="A1213" s="101"/>
      <c r="B1213" s="101"/>
      <c r="C1213" s="101"/>
      <c r="D1213" s="101"/>
      <c r="E1213" s="101"/>
      <c r="F1213" s="101"/>
      <c r="G1213" s="101"/>
      <c r="H1213" s="101"/>
      <c r="I1213" s="101"/>
      <c r="J1213" s="101"/>
      <c r="K1213" s="101"/>
      <c r="L1213" s="101"/>
      <c r="M1213" s="101"/>
      <c r="N1213" s="14"/>
      <c r="O1213" s="101"/>
      <c r="P1213" s="101"/>
      <c r="Q1213" s="101"/>
      <c r="R1213" s="102"/>
      <c r="S1213" s="101"/>
      <c r="T1213" s="101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</row>
    <row r="1214" spans="1:32" s="103" customFormat="1" x14ac:dyDescent="0.3">
      <c r="A1214" s="101"/>
      <c r="B1214" s="101"/>
      <c r="C1214" s="101"/>
      <c r="D1214" s="101"/>
      <c r="E1214" s="101"/>
      <c r="F1214" s="101"/>
      <c r="G1214" s="101"/>
      <c r="H1214" s="101"/>
      <c r="I1214" s="101"/>
      <c r="J1214" s="101"/>
      <c r="K1214" s="101"/>
      <c r="L1214" s="101"/>
      <c r="M1214" s="101"/>
      <c r="N1214" s="14"/>
      <c r="O1214" s="101"/>
      <c r="P1214" s="101"/>
      <c r="Q1214" s="101"/>
      <c r="R1214" s="102"/>
      <c r="S1214" s="101"/>
      <c r="T1214" s="101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</row>
    <row r="1215" spans="1:32" s="103" customFormat="1" x14ac:dyDescent="0.3">
      <c r="A1215" s="101"/>
      <c r="B1215" s="101"/>
      <c r="C1215" s="101"/>
      <c r="D1215" s="101"/>
      <c r="E1215" s="101"/>
      <c r="F1215" s="101"/>
      <c r="G1215" s="101"/>
      <c r="H1215" s="101"/>
      <c r="I1215" s="101"/>
      <c r="J1215" s="101"/>
      <c r="K1215" s="101"/>
      <c r="L1215" s="101"/>
      <c r="M1215" s="101"/>
      <c r="N1215" s="14"/>
      <c r="O1215" s="101"/>
      <c r="P1215" s="101"/>
      <c r="Q1215" s="101"/>
      <c r="R1215" s="102"/>
      <c r="S1215" s="101"/>
      <c r="T1215" s="101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</row>
    <row r="1216" spans="1:32" s="103" customFormat="1" x14ac:dyDescent="0.3">
      <c r="A1216" s="101"/>
      <c r="B1216" s="101"/>
      <c r="C1216" s="101"/>
      <c r="D1216" s="101"/>
      <c r="E1216" s="101"/>
      <c r="F1216" s="101"/>
      <c r="G1216" s="101"/>
      <c r="H1216" s="101"/>
      <c r="I1216" s="101"/>
      <c r="J1216" s="101"/>
      <c r="K1216" s="101"/>
      <c r="L1216" s="101"/>
      <c r="M1216" s="101"/>
      <c r="N1216" s="14"/>
      <c r="O1216" s="101"/>
      <c r="P1216" s="101"/>
      <c r="Q1216" s="101"/>
      <c r="R1216" s="102"/>
      <c r="S1216" s="101"/>
      <c r="T1216" s="101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</row>
    <row r="1217" spans="1:32" s="103" customFormat="1" x14ac:dyDescent="0.3">
      <c r="A1217" s="101"/>
      <c r="B1217" s="101"/>
      <c r="C1217" s="101"/>
      <c r="D1217" s="101"/>
      <c r="E1217" s="101"/>
      <c r="F1217" s="101"/>
      <c r="G1217" s="101"/>
      <c r="H1217" s="101"/>
      <c r="I1217" s="101"/>
      <c r="J1217" s="101"/>
      <c r="K1217" s="101"/>
      <c r="L1217" s="101"/>
      <c r="M1217" s="101"/>
      <c r="N1217" s="14"/>
      <c r="O1217" s="101"/>
      <c r="P1217" s="101"/>
      <c r="Q1217" s="101"/>
      <c r="R1217" s="102"/>
      <c r="S1217" s="101"/>
      <c r="T1217" s="101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</row>
    <row r="1218" spans="1:32" s="103" customFormat="1" x14ac:dyDescent="0.3">
      <c r="A1218" s="101"/>
      <c r="B1218" s="101"/>
      <c r="C1218" s="101"/>
      <c r="D1218" s="101"/>
      <c r="E1218" s="101"/>
      <c r="F1218" s="101"/>
      <c r="G1218" s="101"/>
      <c r="H1218" s="101"/>
      <c r="I1218" s="101"/>
      <c r="J1218" s="101"/>
      <c r="K1218" s="101"/>
      <c r="L1218" s="101"/>
      <c r="M1218" s="101"/>
      <c r="N1218" s="14"/>
      <c r="O1218" s="101"/>
      <c r="P1218" s="101"/>
      <c r="Q1218" s="101"/>
      <c r="R1218" s="102"/>
      <c r="S1218" s="101"/>
      <c r="T1218" s="101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</row>
    <row r="1219" spans="1:32" s="103" customFormat="1" x14ac:dyDescent="0.3">
      <c r="A1219" s="101"/>
      <c r="B1219" s="101"/>
      <c r="C1219" s="101"/>
      <c r="D1219" s="101"/>
      <c r="E1219" s="101"/>
      <c r="F1219" s="101"/>
      <c r="G1219" s="101"/>
      <c r="H1219" s="101"/>
      <c r="I1219" s="101"/>
      <c r="J1219" s="101"/>
      <c r="K1219" s="101"/>
      <c r="L1219" s="101"/>
      <c r="M1219" s="101"/>
      <c r="N1219" s="14"/>
      <c r="O1219" s="101"/>
      <c r="P1219" s="101"/>
      <c r="Q1219" s="101"/>
      <c r="R1219" s="102"/>
      <c r="S1219" s="101"/>
      <c r="T1219" s="101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</row>
    <row r="1220" spans="1:32" s="103" customFormat="1" x14ac:dyDescent="0.3">
      <c r="A1220" s="101"/>
      <c r="B1220" s="101"/>
      <c r="C1220" s="101"/>
      <c r="D1220" s="101"/>
      <c r="E1220" s="101"/>
      <c r="F1220" s="101"/>
      <c r="G1220" s="101"/>
      <c r="H1220" s="101"/>
      <c r="I1220" s="101"/>
      <c r="J1220" s="101"/>
      <c r="K1220" s="101"/>
      <c r="L1220" s="101"/>
      <c r="M1220" s="101"/>
      <c r="N1220" s="14"/>
      <c r="O1220" s="101"/>
      <c r="P1220" s="101"/>
      <c r="Q1220" s="101"/>
      <c r="R1220" s="102"/>
      <c r="S1220" s="101"/>
      <c r="T1220" s="101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</row>
    <row r="1221" spans="1:32" s="103" customFormat="1" x14ac:dyDescent="0.3">
      <c r="A1221" s="101"/>
      <c r="B1221" s="101"/>
      <c r="C1221" s="101"/>
      <c r="D1221" s="101"/>
      <c r="E1221" s="101"/>
      <c r="F1221" s="101"/>
      <c r="G1221" s="101"/>
      <c r="H1221" s="101"/>
      <c r="I1221" s="101"/>
      <c r="J1221" s="101"/>
      <c r="K1221" s="101"/>
      <c r="L1221" s="101"/>
      <c r="M1221" s="101"/>
      <c r="N1221" s="14"/>
      <c r="O1221" s="101"/>
      <c r="P1221" s="101"/>
      <c r="Q1221" s="101"/>
      <c r="R1221" s="102"/>
      <c r="S1221" s="101"/>
      <c r="T1221" s="101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</row>
    <row r="1222" spans="1:32" s="103" customFormat="1" x14ac:dyDescent="0.3">
      <c r="A1222" s="101"/>
      <c r="B1222" s="101"/>
      <c r="C1222" s="101"/>
      <c r="D1222" s="101"/>
      <c r="E1222" s="101"/>
      <c r="F1222" s="101"/>
      <c r="G1222" s="101"/>
      <c r="H1222" s="101"/>
      <c r="I1222" s="101"/>
      <c r="J1222" s="101"/>
      <c r="K1222" s="101"/>
      <c r="L1222" s="101"/>
      <c r="M1222" s="101"/>
      <c r="N1222" s="14"/>
      <c r="O1222" s="101"/>
      <c r="P1222" s="101"/>
      <c r="Q1222" s="101"/>
      <c r="R1222" s="102"/>
      <c r="S1222" s="101"/>
      <c r="T1222" s="101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</row>
    <row r="1223" spans="1:32" s="103" customFormat="1" x14ac:dyDescent="0.3">
      <c r="A1223" s="101"/>
      <c r="B1223" s="101"/>
      <c r="C1223" s="101"/>
      <c r="D1223" s="101"/>
      <c r="E1223" s="101"/>
      <c r="F1223" s="101"/>
      <c r="G1223" s="101"/>
      <c r="H1223" s="101"/>
      <c r="I1223" s="101"/>
      <c r="J1223" s="101"/>
      <c r="K1223" s="101"/>
      <c r="L1223" s="101"/>
      <c r="M1223" s="101"/>
      <c r="N1223" s="14"/>
      <c r="O1223" s="101"/>
      <c r="P1223" s="101"/>
      <c r="Q1223" s="101"/>
      <c r="R1223" s="102"/>
      <c r="S1223" s="101"/>
      <c r="T1223" s="101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</row>
    <row r="1224" spans="1:32" s="103" customFormat="1" x14ac:dyDescent="0.3">
      <c r="A1224" s="101"/>
      <c r="B1224" s="101"/>
      <c r="C1224" s="101"/>
      <c r="D1224" s="101"/>
      <c r="E1224" s="101"/>
      <c r="F1224" s="101"/>
      <c r="G1224" s="101"/>
      <c r="H1224" s="101"/>
      <c r="I1224" s="101"/>
      <c r="J1224" s="101"/>
      <c r="K1224" s="101"/>
      <c r="L1224" s="101"/>
      <c r="M1224" s="101"/>
      <c r="N1224" s="14"/>
      <c r="O1224" s="101"/>
      <c r="P1224" s="101"/>
      <c r="Q1224" s="101"/>
      <c r="R1224" s="102"/>
      <c r="S1224" s="101"/>
      <c r="T1224" s="101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</row>
    <row r="1225" spans="1:32" s="103" customFormat="1" x14ac:dyDescent="0.3">
      <c r="A1225" s="101"/>
      <c r="B1225" s="101"/>
      <c r="C1225" s="101"/>
      <c r="D1225" s="101"/>
      <c r="E1225" s="101"/>
      <c r="F1225" s="101"/>
      <c r="G1225" s="101"/>
      <c r="H1225" s="101"/>
      <c r="I1225" s="101"/>
      <c r="J1225" s="101"/>
      <c r="K1225" s="101"/>
      <c r="L1225" s="101"/>
      <c r="M1225" s="101"/>
      <c r="N1225" s="14"/>
      <c r="O1225" s="101"/>
      <c r="P1225" s="101"/>
      <c r="Q1225" s="101"/>
      <c r="R1225" s="102"/>
      <c r="S1225" s="101"/>
      <c r="T1225" s="101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</row>
    <row r="1226" spans="1:32" s="103" customFormat="1" x14ac:dyDescent="0.3">
      <c r="A1226" s="101"/>
      <c r="B1226" s="101"/>
      <c r="C1226" s="101"/>
      <c r="D1226" s="101"/>
      <c r="E1226" s="101"/>
      <c r="F1226" s="101"/>
      <c r="G1226" s="101"/>
      <c r="H1226" s="101"/>
      <c r="I1226" s="101"/>
      <c r="J1226" s="101"/>
      <c r="K1226" s="101"/>
      <c r="L1226" s="101"/>
      <c r="M1226" s="101"/>
      <c r="N1226" s="14"/>
      <c r="O1226" s="101"/>
      <c r="P1226" s="101"/>
      <c r="Q1226" s="101"/>
      <c r="R1226" s="102"/>
      <c r="S1226" s="101"/>
      <c r="T1226" s="101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</row>
    <row r="1227" spans="1:32" s="103" customFormat="1" x14ac:dyDescent="0.3">
      <c r="A1227" s="101"/>
      <c r="B1227" s="101"/>
      <c r="C1227" s="101"/>
      <c r="D1227" s="101"/>
      <c r="E1227" s="101"/>
      <c r="F1227" s="101"/>
      <c r="G1227" s="101"/>
      <c r="H1227" s="101"/>
      <c r="I1227" s="101"/>
      <c r="J1227" s="101"/>
      <c r="K1227" s="101"/>
      <c r="L1227" s="101"/>
      <c r="M1227" s="101"/>
      <c r="N1227" s="14"/>
      <c r="O1227" s="101"/>
      <c r="P1227" s="101"/>
      <c r="Q1227" s="101"/>
      <c r="R1227" s="15"/>
      <c r="S1227" s="101"/>
      <c r="T1227" s="101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</row>
    <row r="1228" spans="1:32" s="103" customFormat="1" x14ac:dyDescent="0.3">
      <c r="A1228" s="101"/>
      <c r="B1228" s="101"/>
      <c r="C1228" s="101"/>
      <c r="D1228" s="101"/>
      <c r="E1228" s="101"/>
      <c r="F1228" s="101"/>
      <c r="G1228" s="101"/>
      <c r="H1228" s="101"/>
      <c r="I1228" s="101"/>
      <c r="J1228" s="101"/>
      <c r="K1228" s="101"/>
      <c r="L1228" s="101"/>
      <c r="M1228" s="101"/>
      <c r="N1228" s="14"/>
      <c r="O1228" s="101"/>
      <c r="P1228" s="101"/>
      <c r="Q1228" s="101"/>
      <c r="R1228" s="102"/>
      <c r="S1228" s="101"/>
      <c r="T1228" s="101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</row>
    <row r="1229" spans="1:32" s="103" customFormat="1" x14ac:dyDescent="0.3">
      <c r="A1229" s="101"/>
      <c r="B1229" s="101"/>
      <c r="C1229" s="101"/>
      <c r="D1229" s="101"/>
      <c r="E1229" s="101"/>
      <c r="F1229" s="101"/>
      <c r="G1229" s="101"/>
      <c r="H1229" s="101"/>
      <c r="I1229" s="101"/>
      <c r="J1229" s="101"/>
      <c r="K1229" s="101"/>
      <c r="L1229" s="101"/>
      <c r="M1229" s="101"/>
      <c r="N1229" s="14"/>
      <c r="O1229" s="101"/>
      <c r="P1229" s="101"/>
      <c r="Q1229" s="101"/>
      <c r="R1229" s="102"/>
      <c r="S1229" s="101"/>
      <c r="T1229" s="101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</row>
    <row r="1230" spans="1:32" s="103" customFormat="1" x14ac:dyDescent="0.3">
      <c r="A1230" s="101"/>
      <c r="B1230" s="101"/>
      <c r="C1230" s="101"/>
      <c r="D1230" s="101"/>
      <c r="E1230" s="101"/>
      <c r="F1230" s="101"/>
      <c r="G1230" s="101"/>
      <c r="H1230" s="101"/>
      <c r="I1230" s="101"/>
      <c r="J1230" s="101"/>
      <c r="K1230" s="101"/>
      <c r="L1230" s="101"/>
      <c r="M1230" s="101"/>
      <c r="N1230" s="14"/>
      <c r="O1230" s="101"/>
      <c r="P1230" s="101"/>
      <c r="Q1230" s="101"/>
      <c r="R1230" s="82"/>
      <c r="S1230" s="101"/>
      <c r="T1230" s="101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</row>
    <row r="1231" spans="1:32" s="103" customFormat="1" x14ac:dyDescent="0.3">
      <c r="A1231" s="101"/>
      <c r="B1231" s="101"/>
      <c r="C1231" s="101"/>
      <c r="D1231" s="101"/>
      <c r="E1231" s="101"/>
      <c r="F1231" s="101"/>
      <c r="G1231" s="101"/>
      <c r="H1231" s="101"/>
      <c r="I1231" s="101"/>
      <c r="J1231" s="101"/>
      <c r="K1231" s="101"/>
      <c r="L1231" s="101"/>
      <c r="M1231" s="101"/>
      <c r="N1231" s="14"/>
      <c r="O1231" s="101"/>
      <c r="P1231" s="101"/>
      <c r="Q1231" s="101"/>
      <c r="R1231" s="102"/>
      <c r="S1231" s="101"/>
      <c r="T1231" s="101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</row>
    <row r="1232" spans="1:32" s="103" customFormat="1" x14ac:dyDescent="0.3">
      <c r="A1232" s="101"/>
      <c r="B1232" s="101"/>
      <c r="C1232" s="101"/>
      <c r="D1232" s="101"/>
      <c r="E1232" s="101"/>
      <c r="F1232" s="101"/>
      <c r="G1232" s="101"/>
      <c r="H1232" s="101"/>
      <c r="I1232" s="101"/>
      <c r="J1232" s="101"/>
      <c r="K1232" s="101"/>
      <c r="L1232" s="101"/>
      <c r="M1232" s="101"/>
      <c r="N1232" s="14"/>
      <c r="O1232" s="101"/>
      <c r="P1232" s="101"/>
      <c r="Q1232" s="101"/>
      <c r="R1232" s="102"/>
      <c r="S1232" s="101"/>
      <c r="T1232" s="101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</row>
    <row r="1233" spans="1:32" s="103" customFormat="1" x14ac:dyDescent="0.3">
      <c r="A1233" s="101"/>
      <c r="B1233" s="101"/>
      <c r="C1233" s="101"/>
      <c r="D1233" s="101"/>
      <c r="E1233" s="101"/>
      <c r="F1233" s="101"/>
      <c r="G1233" s="101"/>
      <c r="H1233" s="101"/>
      <c r="I1233" s="101"/>
      <c r="J1233" s="101"/>
      <c r="K1233" s="101"/>
      <c r="L1233" s="101"/>
      <c r="M1233" s="101"/>
      <c r="N1233" s="14"/>
      <c r="O1233" s="101"/>
      <c r="P1233" s="101"/>
      <c r="Q1233" s="101"/>
      <c r="R1233" s="102"/>
      <c r="S1233" s="101"/>
      <c r="T1233" s="101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</row>
    <row r="1234" spans="1:32" s="103" customFormat="1" x14ac:dyDescent="0.3">
      <c r="A1234" s="101"/>
      <c r="B1234" s="101"/>
      <c r="C1234" s="101"/>
      <c r="D1234" s="101"/>
      <c r="E1234" s="101"/>
      <c r="F1234" s="101"/>
      <c r="G1234" s="101"/>
      <c r="H1234" s="101"/>
      <c r="I1234" s="101"/>
      <c r="J1234" s="101"/>
      <c r="K1234" s="101"/>
      <c r="L1234" s="101"/>
      <c r="M1234" s="101"/>
      <c r="N1234" s="14"/>
      <c r="O1234" s="101"/>
      <c r="P1234" s="101"/>
      <c r="Q1234" s="101"/>
      <c r="R1234" s="102"/>
      <c r="S1234" s="101"/>
      <c r="T1234" s="101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</row>
    <row r="1235" spans="1:32" s="103" customFormat="1" x14ac:dyDescent="0.3">
      <c r="A1235" s="101"/>
      <c r="B1235" s="101"/>
      <c r="C1235" s="101"/>
      <c r="D1235" s="101"/>
      <c r="E1235" s="101"/>
      <c r="F1235" s="101"/>
      <c r="G1235" s="101"/>
      <c r="H1235" s="101"/>
      <c r="I1235" s="101"/>
      <c r="J1235" s="101"/>
      <c r="K1235" s="101"/>
      <c r="L1235" s="101"/>
      <c r="M1235" s="101"/>
      <c r="N1235" s="14"/>
      <c r="O1235" s="101"/>
      <c r="P1235" s="101"/>
      <c r="Q1235" s="101"/>
      <c r="R1235" s="102"/>
      <c r="S1235" s="101"/>
      <c r="T1235" s="101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</row>
    <row r="1236" spans="1:32" s="103" customFormat="1" x14ac:dyDescent="0.3">
      <c r="A1236" s="101"/>
      <c r="B1236" s="101"/>
      <c r="C1236" s="101"/>
      <c r="D1236" s="101"/>
      <c r="E1236" s="101"/>
      <c r="F1236" s="101"/>
      <c r="G1236" s="101"/>
      <c r="H1236" s="101"/>
      <c r="I1236" s="101"/>
      <c r="J1236" s="101"/>
      <c r="K1236" s="101"/>
      <c r="L1236" s="101"/>
      <c r="M1236" s="101"/>
      <c r="N1236" s="14"/>
      <c r="O1236" s="101"/>
      <c r="P1236" s="101"/>
      <c r="Q1236" s="101"/>
      <c r="R1236" s="102"/>
      <c r="S1236" s="101"/>
      <c r="T1236" s="101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</row>
    <row r="1237" spans="1:32" s="103" customFormat="1" x14ac:dyDescent="0.3">
      <c r="A1237" s="101"/>
      <c r="B1237" s="101"/>
      <c r="C1237" s="101"/>
      <c r="D1237" s="101"/>
      <c r="E1237" s="101"/>
      <c r="F1237" s="101"/>
      <c r="G1237" s="101"/>
      <c r="H1237" s="101"/>
      <c r="I1237" s="101"/>
      <c r="J1237" s="101"/>
      <c r="K1237" s="101"/>
      <c r="L1237" s="101"/>
      <c r="M1237" s="101"/>
      <c r="N1237" s="14"/>
      <c r="O1237" s="101"/>
      <c r="P1237" s="101"/>
      <c r="Q1237" s="101"/>
      <c r="R1237" s="102"/>
      <c r="S1237" s="101"/>
      <c r="T1237" s="101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</row>
    <row r="1238" spans="1:32" s="103" customFormat="1" x14ac:dyDescent="0.3">
      <c r="A1238" s="101"/>
      <c r="B1238" s="101"/>
      <c r="C1238" s="101"/>
      <c r="D1238" s="101"/>
      <c r="E1238" s="101"/>
      <c r="F1238" s="101"/>
      <c r="G1238" s="101"/>
      <c r="H1238" s="101"/>
      <c r="I1238" s="101"/>
      <c r="J1238" s="101"/>
      <c r="K1238" s="101"/>
      <c r="L1238" s="101"/>
      <c r="M1238" s="101"/>
      <c r="N1238" s="14"/>
      <c r="O1238" s="101"/>
      <c r="P1238" s="101"/>
      <c r="Q1238" s="101"/>
      <c r="R1238" s="102"/>
      <c r="S1238" s="101"/>
      <c r="T1238" s="101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</row>
    <row r="1239" spans="1:32" s="103" customFormat="1" x14ac:dyDescent="0.3">
      <c r="A1239" s="101"/>
      <c r="B1239" s="101"/>
      <c r="C1239" s="101"/>
      <c r="D1239" s="101"/>
      <c r="E1239" s="101"/>
      <c r="F1239" s="101"/>
      <c r="G1239" s="101"/>
      <c r="H1239" s="101"/>
      <c r="I1239" s="101"/>
      <c r="J1239" s="101"/>
      <c r="K1239" s="101"/>
      <c r="L1239" s="101"/>
      <c r="M1239" s="101"/>
      <c r="N1239" s="14"/>
      <c r="O1239" s="101"/>
      <c r="P1239" s="101"/>
      <c r="Q1239" s="101"/>
      <c r="R1239" s="102"/>
      <c r="S1239" s="101"/>
      <c r="T1239" s="101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</row>
    <row r="1240" spans="1:32" s="103" customFormat="1" x14ac:dyDescent="0.3">
      <c r="A1240" s="101"/>
      <c r="B1240" s="101"/>
      <c r="C1240" s="101"/>
      <c r="D1240" s="101"/>
      <c r="E1240" s="101"/>
      <c r="F1240" s="101"/>
      <c r="G1240" s="101"/>
      <c r="H1240" s="101"/>
      <c r="I1240" s="101"/>
      <c r="J1240" s="101"/>
      <c r="K1240" s="101"/>
      <c r="L1240" s="101"/>
      <c r="M1240" s="101"/>
      <c r="N1240" s="14"/>
      <c r="O1240" s="101"/>
      <c r="P1240" s="101"/>
      <c r="Q1240" s="101"/>
      <c r="R1240" s="102"/>
      <c r="S1240" s="101"/>
      <c r="T1240" s="101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</row>
    <row r="1241" spans="1:32" s="103" customFormat="1" x14ac:dyDescent="0.3">
      <c r="A1241" s="101"/>
      <c r="B1241" s="101"/>
      <c r="C1241" s="101"/>
      <c r="D1241" s="101"/>
      <c r="E1241" s="101"/>
      <c r="F1241" s="101"/>
      <c r="G1241" s="101"/>
      <c r="H1241" s="101"/>
      <c r="I1241" s="101"/>
      <c r="J1241" s="101"/>
      <c r="K1241" s="101"/>
      <c r="L1241" s="101"/>
      <c r="M1241" s="101"/>
      <c r="N1241" s="14"/>
      <c r="O1241" s="101"/>
      <c r="P1241" s="101"/>
      <c r="Q1241" s="101"/>
      <c r="R1241" s="102"/>
      <c r="S1241" s="101"/>
      <c r="T1241" s="101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</row>
    <row r="1242" spans="1:32" s="103" customFormat="1" x14ac:dyDescent="0.3">
      <c r="A1242" s="101"/>
      <c r="B1242" s="101"/>
      <c r="C1242" s="101"/>
      <c r="D1242" s="101"/>
      <c r="E1242" s="101"/>
      <c r="F1242" s="101"/>
      <c r="G1242" s="101"/>
      <c r="H1242" s="101"/>
      <c r="I1242" s="101"/>
      <c r="J1242" s="101"/>
      <c r="K1242" s="101"/>
      <c r="L1242" s="101"/>
      <c r="M1242" s="101"/>
      <c r="N1242" s="14"/>
      <c r="O1242" s="101"/>
      <c r="P1242" s="101"/>
      <c r="Q1242" s="101"/>
      <c r="R1242" s="102"/>
      <c r="S1242" s="101"/>
      <c r="T1242" s="101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</row>
    <row r="1243" spans="1:32" s="103" customFormat="1" x14ac:dyDescent="0.3">
      <c r="A1243" s="101"/>
      <c r="B1243" s="101"/>
      <c r="C1243" s="101"/>
      <c r="D1243" s="101"/>
      <c r="E1243" s="101"/>
      <c r="F1243" s="101"/>
      <c r="G1243" s="101"/>
      <c r="H1243" s="101"/>
      <c r="I1243" s="101"/>
      <c r="J1243" s="101"/>
      <c r="K1243" s="101"/>
      <c r="L1243" s="101"/>
      <c r="M1243" s="101"/>
      <c r="N1243" s="14"/>
      <c r="O1243" s="101"/>
      <c r="P1243" s="101"/>
      <c r="Q1243" s="101"/>
      <c r="R1243" s="102"/>
      <c r="S1243" s="101"/>
      <c r="T1243" s="101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</row>
    <row r="1244" spans="1:32" s="103" customFormat="1" x14ac:dyDescent="0.3">
      <c r="A1244" s="101"/>
      <c r="B1244" s="101"/>
      <c r="C1244" s="101"/>
      <c r="D1244" s="101"/>
      <c r="E1244" s="101"/>
      <c r="F1244" s="101"/>
      <c r="G1244" s="101"/>
      <c r="H1244" s="101"/>
      <c r="I1244" s="101"/>
      <c r="J1244" s="101"/>
      <c r="K1244" s="101"/>
      <c r="L1244" s="101"/>
      <c r="M1244" s="101"/>
      <c r="N1244" s="14"/>
      <c r="O1244" s="101"/>
      <c r="P1244" s="101"/>
      <c r="Q1244" s="101"/>
      <c r="R1244" s="102"/>
      <c r="S1244" s="101"/>
      <c r="T1244" s="101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</row>
    <row r="1245" spans="1:32" s="103" customFormat="1" x14ac:dyDescent="0.3">
      <c r="A1245" s="101"/>
      <c r="B1245" s="101"/>
      <c r="C1245" s="101"/>
      <c r="D1245" s="101"/>
      <c r="E1245" s="101"/>
      <c r="F1245" s="101"/>
      <c r="G1245" s="101"/>
      <c r="H1245" s="101"/>
      <c r="I1245" s="101"/>
      <c r="J1245" s="101"/>
      <c r="K1245" s="101"/>
      <c r="L1245" s="101"/>
      <c r="M1245" s="101"/>
      <c r="N1245" s="14"/>
      <c r="O1245" s="101"/>
      <c r="P1245" s="101"/>
      <c r="Q1245" s="101"/>
      <c r="R1245" s="102"/>
      <c r="S1245" s="101"/>
      <c r="T1245" s="101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</row>
    <row r="1246" spans="1:32" s="103" customFormat="1" x14ac:dyDescent="0.3">
      <c r="A1246" s="101"/>
      <c r="B1246" s="101"/>
      <c r="C1246" s="101"/>
      <c r="D1246" s="101"/>
      <c r="E1246" s="101"/>
      <c r="F1246" s="101"/>
      <c r="G1246" s="101"/>
      <c r="H1246" s="101"/>
      <c r="I1246" s="101"/>
      <c r="J1246" s="101"/>
      <c r="K1246" s="101"/>
      <c r="L1246" s="101"/>
      <c r="M1246" s="101"/>
      <c r="N1246" s="14"/>
      <c r="O1246" s="101"/>
      <c r="P1246" s="101"/>
      <c r="Q1246" s="101"/>
      <c r="R1246" s="102"/>
      <c r="S1246" s="101"/>
      <c r="T1246" s="101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</row>
    <row r="1247" spans="1:32" s="103" customFormat="1" x14ac:dyDescent="0.3">
      <c r="A1247" s="101"/>
      <c r="B1247" s="101"/>
      <c r="C1247" s="101"/>
      <c r="D1247" s="101"/>
      <c r="E1247" s="101"/>
      <c r="F1247" s="101"/>
      <c r="G1247" s="101"/>
      <c r="H1247" s="101"/>
      <c r="I1247" s="101"/>
      <c r="J1247" s="101"/>
      <c r="K1247" s="101"/>
      <c r="L1247" s="101"/>
      <c r="M1247" s="101"/>
      <c r="N1247" s="14"/>
      <c r="O1247" s="101"/>
      <c r="P1247" s="101"/>
      <c r="Q1247" s="101"/>
      <c r="R1247" s="102"/>
      <c r="S1247" s="101"/>
      <c r="T1247" s="101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</row>
    <row r="1248" spans="1:32" s="103" customFormat="1" x14ac:dyDescent="0.3">
      <c r="A1248" s="101"/>
      <c r="B1248" s="101"/>
      <c r="C1248" s="101"/>
      <c r="D1248" s="101"/>
      <c r="E1248" s="101"/>
      <c r="F1248" s="101"/>
      <c r="G1248" s="101"/>
      <c r="H1248" s="101"/>
      <c r="I1248" s="101"/>
      <c r="J1248" s="101"/>
      <c r="K1248" s="101"/>
      <c r="L1248" s="101"/>
      <c r="M1248" s="101"/>
      <c r="N1248" s="14"/>
      <c r="O1248" s="101"/>
      <c r="P1248" s="101"/>
      <c r="Q1248" s="101"/>
      <c r="R1248" s="102"/>
      <c r="S1248" s="101"/>
      <c r="T1248" s="101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</row>
    <row r="1249" spans="1:32" s="103" customFormat="1" x14ac:dyDescent="0.3">
      <c r="A1249" s="101"/>
      <c r="B1249" s="101"/>
      <c r="C1249" s="101"/>
      <c r="D1249" s="101"/>
      <c r="E1249" s="101"/>
      <c r="F1249" s="101"/>
      <c r="G1249" s="101"/>
      <c r="H1249" s="101"/>
      <c r="I1249" s="101"/>
      <c r="J1249" s="101"/>
      <c r="K1249" s="101"/>
      <c r="L1249" s="101"/>
      <c r="M1249" s="101"/>
      <c r="N1249" s="14"/>
      <c r="O1249" s="101"/>
      <c r="P1249" s="101"/>
      <c r="Q1249" s="101"/>
      <c r="R1249" s="102"/>
      <c r="S1249" s="101"/>
      <c r="T1249" s="101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</row>
    <row r="1250" spans="1:32" s="103" customFormat="1" x14ac:dyDescent="0.3">
      <c r="A1250" s="101"/>
      <c r="B1250" s="101"/>
      <c r="C1250" s="101"/>
      <c r="D1250" s="101"/>
      <c r="E1250" s="101"/>
      <c r="F1250" s="101"/>
      <c r="G1250" s="101"/>
      <c r="H1250" s="101"/>
      <c r="I1250" s="101"/>
      <c r="J1250" s="101"/>
      <c r="K1250" s="101"/>
      <c r="L1250" s="101"/>
      <c r="M1250" s="101"/>
      <c r="N1250" s="14"/>
      <c r="O1250" s="101"/>
      <c r="P1250" s="101"/>
      <c r="Q1250" s="101"/>
      <c r="R1250" s="102"/>
      <c r="S1250" s="101"/>
      <c r="T1250" s="101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</row>
    <row r="1251" spans="1:32" s="103" customFormat="1" x14ac:dyDescent="0.3">
      <c r="A1251" s="101"/>
      <c r="B1251" s="101"/>
      <c r="C1251" s="101"/>
      <c r="D1251" s="101"/>
      <c r="E1251" s="101"/>
      <c r="F1251" s="101"/>
      <c r="G1251" s="101"/>
      <c r="H1251" s="101"/>
      <c r="I1251" s="101"/>
      <c r="J1251" s="101"/>
      <c r="K1251" s="101"/>
      <c r="L1251" s="101"/>
      <c r="M1251" s="101"/>
      <c r="N1251" s="14"/>
      <c r="O1251" s="101"/>
      <c r="P1251" s="101"/>
      <c r="Q1251" s="101"/>
      <c r="R1251" s="102"/>
      <c r="S1251" s="101"/>
      <c r="T1251" s="101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</row>
    <row r="1252" spans="1:32" s="103" customFormat="1" x14ac:dyDescent="0.3">
      <c r="A1252" s="101"/>
      <c r="B1252" s="101"/>
      <c r="C1252" s="101"/>
      <c r="D1252" s="101"/>
      <c r="E1252" s="101"/>
      <c r="F1252" s="101"/>
      <c r="G1252" s="101"/>
      <c r="H1252" s="101"/>
      <c r="I1252" s="101"/>
      <c r="J1252" s="101"/>
      <c r="K1252" s="101"/>
      <c r="L1252" s="101"/>
      <c r="M1252" s="101"/>
      <c r="N1252" s="14"/>
      <c r="O1252" s="101"/>
      <c r="P1252" s="101"/>
      <c r="Q1252" s="101"/>
      <c r="R1252" s="102"/>
      <c r="S1252" s="101"/>
      <c r="T1252" s="101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</row>
    <row r="1253" spans="1:32" s="103" customFormat="1" x14ac:dyDescent="0.3">
      <c r="A1253" s="101"/>
      <c r="B1253" s="101"/>
      <c r="C1253" s="101"/>
      <c r="D1253" s="101"/>
      <c r="E1253" s="101"/>
      <c r="F1253" s="101"/>
      <c r="G1253" s="101"/>
      <c r="H1253" s="101"/>
      <c r="I1253" s="101"/>
      <c r="J1253" s="101"/>
      <c r="K1253" s="101"/>
      <c r="L1253" s="101"/>
      <c r="M1253" s="101"/>
      <c r="N1253" s="14"/>
      <c r="O1253" s="101"/>
      <c r="P1253" s="101"/>
      <c r="Q1253" s="101"/>
      <c r="R1253" s="102"/>
      <c r="S1253" s="101"/>
      <c r="T1253" s="101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</row>
    <row r="1254" spans="1:32" s="103" customFormat="1" x14ac:dyDescent="0.3">
      <c r="A1254" s="101"/>
      <c r="B1254" s="101"/>
      <c r="C1254" s="101"/>
      <c r="D1254" s="101"/>
      <c r="E1254" s="101"/>
      <c r="F1254" s="101"/>
      <c r="G1254" s="101"/>
      <c r="H1254" s="101"/>
      <c r="I1254" s="101"/>
      <c r="J1254" s="101"/>
      <c r="K1254" s="101"/>
      <c r="L1254" s="101"/>
      <c r="M1254" s="101"/>
      <c r="N1254" s="14"/>
      <c r="O1254" s="101"/>
      <c r="P1254" s="101"/>
      <c r="Q1254" s="101"/>
      <c r="R1254" s="102"/>
      <c r="S1254" s="101"/>
      <c r="T1254" s="101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</row>
    <row r="1255" spans="1:32" s="103" customFormat="1" x14ac:dyDescent="0.3">
      <c r="A1255" s="101"/>
      <c r="B1255" s="101"/>
      <c r="C1255" s="101"/>
      <c r="D1255" s="101"/>
      <c r="E1255" s="101"/>
      <c r="F1255" s="101"/>
      <c r="G1255" s="101"/>
      <c r="H1255" s="101"/>
      <c r="I1255" s="101"/>
      <c r="J1255" s="101"/>
      <c r="K1255" s="101"/>
      <c r="L1255" s="101"/>
      <c r="M1255" s="101"/>
      <c r="N1255" s="14"/>
      <c r="O1255" s="101"/>
      <c r="P1255" s="101"/>
      <c r="Q1255" s="101"/>
      <c r="R1255" s="102"/>
      <c r="S1255" s="101"/>
      <c r="T1255" s="101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</row>
    <row r="1256" spans="1:32" s="103" customFormat="1" x14ac:dyDescent="0.3">
      <c r="A1256" s="101"/>
      <c r="B1256" s="101"/>
      <c r="C1256" s="101"/>
      <c r="D1256" s="101"/>
      <c r="E1256" s="101"/>
      <c r="F1256" s="101"/>
      <c r="G1256" s="101"/>
      <c r="H1256" s="101"/>
      <c r="I1256" s="101"/>
      <c r="J1256" s="101"/>
      <c r="K1256" s="101"/>
      <c r="L1256" s="101"/>
      <c r="M1256" s="101"/>
      <c r="N1256" s="14"/>
      <c r="O1256" s="101"/>
      <c r="P1256" s="101"/>
      <c r="Q1256" s="101"/>
      <c r="R1256" s="102"/>
      <c r="S1256" s="101"/>
      <c r="T1256" s="101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</row>
    <row r="1257" spans="1:32" s="103" customFormat="1" x14ac:dyDescent="0.3">
      <c r="A1257" s="101"/>
      <c r="B1257" s="101"/>
      <c r="C1257" s="101"/>
      <c r="D1257" s="101"/>
      <c r="E1257" s="101"/>
      <c r="F1257" s="101"/>
      <c r="G1257" s="101"/>
      <c r="H1257" s="101"/>
      <c r="I1257" s="101"/>
      <c r="J1257" s="101"/>
      <c r="K1257" s="101"/>
      <c r="L1257" s="101"/>
      <c r="M1257" s="101"/>
      <c r="N1257" s="14"/>
      <c r="O1257" s="101"/>
      <c r="P1257" s="101"/>
      <c r="Q1257" s="101"/>
      <c r="R1257" s="102"/>
      <c r="S1257" s="101"/>
      <c r="T1257" s="101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</row>
    <row r="1258" spans="1:32" s="103" customFormat="1" x14ac:dyDescent="0.3">
      <c r="A1258" s="101"/>
      <c r="B1258" s="101"/>
      <c r="C1258" s="101"/>
      <c r="D1258" s="101"/>
      <c r="E1258" s="101"/>
      <c r="F1258" s="101"/>
      <c r="G1258" s="101"/>
      <c r="H1258" s="101"/>
      <c r="I1258" s="101"/>
      <c r="J1258" s="101"/>
      <c r="K1258" s="101"/>
      <c r="L1258" s="101"/>
      <c r="M1258" s="101"/>
      <c r="N1258" s="14"/>
      <c r="O1258" s="101"/>
      <c r="P1258" s="101"/>
      <c r="Q1258" s="101"/>
      <c r="R1258" s="102"/>
      <c r="S1258" s="101"/>
      <c r="T1258" s="101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</row>
    <row r="1259" spans="1:32" s="103" customFormat="1" x14ac:dyDescent="0.3">
      <c r="A1259" s="101"/>
      <c r="B1259" s="101"/>
      <c r="C1259" s="101"/>
      <c r="D1259" s="101"/>
      <c r="E1259" s="101"/>
      <c r="F1259" s="101"/>
      <c r="G1259" s="101"/>
      <c r="H1259" s="101"/>
      <c r="I1259" s="101"/>
      <c r="J1259" s="101"/>
      <c r="K1259" s="101"/>
      <c r="L1259" s="101"/>
      <c r="M1259" s="101"/>
      <c r="N1259" s="14"/>
      <c r="O1259" s="101"/>
      <c r="P1259" s="101"/>
      <c r="Q1259" s="101"/>
      <c r="R1259" s="102"/>
      <c r="S1259" s="101"/>
      <c r="T1259" s="101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</row>
    <row r="1260" spans="1:32" s="103" customFormat="1" x14ac:dyDescent="0.3">
      <c r="A1260" s="101"/>
      <c r="B1260" s="101"/>
      <c r="C1260" s="101"/>
      <c r="D1260" s="101"/>
      <c r="E1260" s="101"/>
      <c r="F1260" s="101"/>
      <c r="G1260" s="101"/>
      <c r="H1260" s="101"/>
      <c r="I1260" s="101"/>
      <c r="J1260" s="101"/>
      <c r="K1260" s="101"/>
      <c r="L1260" s="101"/>
      <c r="M1260" s="101"/>
      <c r="N1260" s="14"/>
      <c r="O1260" s="101"/>
      <c r="P1260" s="101"/>
      <c r="Q1260" s="101"/>
      <c r="R1260" s="102"/>
      <c r="S1260" s="101"/>
      <c r="T1260" s="101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</row>
    <row r="1261" spans="1:32" s="103" customFormat="1" x14ac:dyDescent="0.3">
      <c r="A1261" s="101"/>
      <c r="B1261" s="101"/>
      <c r="C1261" s="101"/>
      <c r="D1261" s="101"/>
      <c r="E1261" s="101"/>
      <c r="F1261" s="101"/>
      <c r="G1261" s="101"/>
      <c r="H1261" s="101"/>
      <c r="I1261" s="101"/>
      <c r="J1261" s="101"/>
      <c r="K1261" s="101"/>
      <c r="L1261" s="101"/>
      <c r="M1261" s="101"/>
      <c r="N1261" s="14"/>
      <c r="O1261" s="101"/>
      <c r="P1261" s="101"/>
      <c r="Q1261" s="101"/>
      <c r="R1261" s="102"/>
      <c r="S1261" s="101"/>
      <c r="T1261" s="101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</row>
    <row r="1262" spans="1:32" s="103" customFormat="1" x14ac:dyDescent="0.3">
      <c r="A1262" s="101"/>
      <c r="B1262" s="101"/>
      <c r="C1262" s="101"/>
      <c r="D1262" s="101"/>
      <c r="E1262" s="101"/>
      <c r="F1262" s="101"/>
      <c r="G1262" s="101"/>
      <c r="H1262" s="101"/>
      <c r="I1262" s="101"/>
      <c r="J1262" s="101"/>
      <c r="K1262" s="101"/>
      <c r="L1262" s="101"/>
      <c r="M1262" s="101"/>
      <c r="N1262" s="14"/>
      <c r="O1262" s="101"/>
      <c r="P1262" s="101"/>
      <c r="Q1262" s="101"/>
      <c r="R1262" s="102"/>
      <c r="S1262" s="101"/>
      <c r="T1262" s="101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</row>
    <row r="1263" spans="1:32" s="103" customFormat="1" x14ac:dyDescent="0.3">
      <c r="A1263" s="101"/>
      <c r="B1263" s="101"/>
      <c r="C1263" s="101"/>
      <c r="D1263" s="101"/>
      <c r="E1263" s="101"/>
      <c r="F1263" s="101"/>
      <c r="G1263" s="101"/>
      <c r="H1263" s="101"/>
      <c r="I1263" s="101"/>
      <c r="J1263" s="101"/>
      <c r="K1263" s="101"/>
      <c r="L1263" s="101"/>
      <c r="M1263" s="101"/>
      <c r="N1263" s="14"/>
      <c r="O1263" s="101"/>
      <c r="P1263" s="101"/>
      <c r="Q1263" s="101"/>
      <c r="R1263" s="102"/>
      <c r="S1263" s="101"/>
      <c r="T1263" s="101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</row>
    <row r="1264" spans="1:32" s="103" customFormat="1" x14ac:dyDescent="0.3">
      <c r="A1264" s="101"/>
      <c r="B1264" s="101"/>
      <c r="C1264" s="101"/>
      <c r="D1264" s="101"/>
      <c r="E1264" s="101"/>
      <c r="F1264" s="101"/>
      <c r="G1264" s="101"/>
      <c r="H1264" s="101"/>
      <c r="I1264" s="101"/>
      <c r="J1264" s="101"/>
      <c r="K1264" s="101"/>
      <c r="L1264" s="101"/>
      <c r="M1264" s="101"/>
      <c r="N1264" s="14"/>
      <c r="O1264" s="101"/>
      <c r="P1264" s="101"/>
      <c r="Q1264" s="101"/>
      <c r="R1264" s="102"/>
      <c r="S1264" s="101"/>
      <c r="T1264" s="101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</row>
    <row r="1265" spans="1:32" s="103" customFormat="1" x14ac:dyDescent="0.3">
      <c r="A1265" s="101"/>
      <c r="B1265" s="101"/>
      <c r="C1265" s="101"/>
      <c r="D1265" s="101"/>
      <c r="E1265" s="101"/>
      <c r="F1265" s="101"/>
      <c r="G1265" s="101"/>
      <c r="H1265" s="101"/>
      <c r="I1265" s="101"/>
      <c r="J1265" s="101"/>
      <c r="K1265" s="101"/>
      <c r="L1265" s="101"/>
      <c r="M1265" s="101"/>
      <c r="N1265" s="14"/>
      <c r="O1265" s="101"/>
      <c r="P1265" s="101"/>
      <c r="Q1265" s="101"/>
      <c r="R1265" s="102"/>
      <c r="S1265" s="101"/>
      <c r="T1265" s="101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</row>
    <row r="1266" spans="1:32" s="103" customFormat="1" x14ac:dyDescent="0.3">
      <c r="A1266" s="101"/>
      <c r="B1266" s="101"/>
      <c r="C1266" s="101"/>
      <c r="D1266" s="101"/>
      <c r="E1266" s="101"/>
      <c r="F1266" s="101"/>
      <c r="G1266" s="101"/>
      <c r="H1266" s="101"/>
      <c r="I1266" s="101"/>
      <c r="J1266" s="101"/>
      <c r="K1266" s="101"/>
      <c r="L1266" s="101"/>
      <c r="M1266" s="101"/>
      <c r="N1266" s="14"/>
      <c r="O1266" s="101"/>
      <c r="P1266" s="101"/>
      <c r="Q1266" s="101"/>
      <c r="R1266" s="102"/>
      <c r="S1266" s="101"/>
      <c r="T1266" s="101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</row>
    <row r="1267" spans="1:32" s="103" customFormat="1" x14ac:dyDescent="0.3">
      <c r="A1267" s="101"/>
      <c r="B1267" s="101"/>
      <c r="C1267" s="101"/>
      <c r="D1267" s="101"/>
      <c r="E1267" s="101"/>
      <c r="F1267" s="101"/>
      <c r="G1267" s="101"/>
      <c r="H1267" s="101"/>
      <c r="I1267" s="101"/>
      <c r="J1267" s="101"/>
      <c r="K1267" s="101"/>
      <c r="L1267" s="101"/>
      <c r="M1267" s="101"/>
      <c r="N1267" s="14"/>
      <c r="O1267" s="101"/>
      <c r="P1267" s="101"/>
      <c r="Q1267" s="101"/>
      <c r="R1267" s="102"/>
      <c r="S1267" s="101"/>
      <c r="T1267" s="101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</row>
    <row r="1268" spans="1:32" s="103" customFormat="1" x14ac:dyDescent="0.3">
      <c r="A1268" s="101"/>
      <c r="B1268" s="101"/>
      <c r="C1268" s="101"/>
      <c r="D1268" s="101"/>
      <c r="E1268" s="101"/>
      <c r="F1268" s="101"/>
      <c r="G1268" s="101"/>
      <c r="H1268" s="101"/>
      <c r="I1268" s="101"/>
      <c r="J1268" s="101"/>
      <c r="K1268" s="101"/>
      <c r="L1268" s="101"/>
      <c r="M1268" s="101"/>
      <c r="N1268" s="14"/>
      <c r="O1268" s="101"/>
      <c r="P1268" s="101"/>
      <c r="Q1268" s="101"/>
      <c r="R1268" s="102"/>
      <c r="S1268" s="101"/>
      <c r="T1268" s="101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</row>
    <row r="1269" spans="1:32" s="103" customFormat="1" x14ac:dyDescent="0.3">
      <c r="A1269" s="101"/>
      <c r="B1269" s="101"/>
      <c r="C1269" s="101"/>
      <c r="D1269" s="101"/>
      <c r="E1269" s="101"/>
      <c r="F1269" s="101"/>
      <c r="G1269" s="101"/>
      <c r="H1269" s="101"/>
      <c r="I1269" s="101"/>
      <c r="J1269" s="101"/>
      <c r="K1269" s="101"/>
      <c r="L1269" s="101"/>
      <c r="M1269" s="101"/>
      <c r="N1269" s="14"/>
      <c r="O1269" s="101"/>
      <c r="P1269" s="101"/>
      <c r="Q1269" s="101"/>
      <c r="R1269" s="102"/>
      <c r="S1269" s="101"/>
      <c r="T1269" s="101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</row>
    <row r="1270" spans="1:32" s="103" customFormat="1" x14ac:dyDescent="0.3">
      <c r="A1270" s="101"/>
      <c r="B1270" s="101"/>
      <c r="C1270" s="101"/>
      <c r="D1270" s="101"/>
      <c r="E1270" s="101"/>
      <c r="F1270" s="101"/>
      <c r="G1270" s="101"/>
      <c r="H1270" s="101"/>
      <c r="I1270" s="101"/>
      <c r="J1270" s="101"/>
      <c r="K1270" s="101"/>
      <c r="L1270" s="101"/>
      <c r="M1270" s="101"/>
      <c r="N1270" s="14"/>
      <c r="O1270" s="101"/>
      <c r="P1270" s="101"/>
      <c r="Q1270" s="101"/>
      <c r="R1270" s="102"/>
      <c r="S1270" s="101"/>
      <c r="T1270" s="101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</row>
    <row r="1271" spans="1:32" s="103" customFormat="1" x14ac:dyDescent="0.3">
      <c r="A1271" s="101"/>
      <c r="B1271" s="101"/>
      <c r="C1271" s="101"/>
      <c r="D1271" s="101"/>
      <c r="E1271" s="101"/>
      <c r="F1271" s="101"/>
      <c r="G1271" s="101"/>
      <c r="H1271" s="101"/>
      <c r="I1271" s="101"/>
      <c r="J1271" s="101"/>
      <c r="K1271" s="101"/>
      <c r="L1271" s="101"/>
      <c r="M1271" s="101"/>
      <c r="N1271" s="14"/>
      <c r="O1271" s="101"/>
      <c r="P1271" s="101"/>
      <c r="Q1271" s="101"/>
      <c r="R1271" s="102"/>
      <c r="S1271" s="101"/>
      <c r="T1271" s="101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</row>
    <row r="1272" spans="1:32" s="103" customFormat="1" x14ac:dyDescent="0.3">
      <c r="A1272" s="101"/>
      <c r="B1272" s="101"/>
      <c r="C1272" s="101"/>
      <c r="D1272" s="101"/>
      <c r="E1272" s="101"/>
      <c r="F1272" s="101"/>
      <c r="G1272" s="101"/>
      <c r="H1272" s="101"/>
      <c r="I1272" s="101"/>
      <c r="J1272" s="101"/>
      <c r="K1272" s="101"/>
      <c r="L1272" s="101"/>
      <c r="M1272" s="101"/>
      <c r="N1272" s="14"/>
      <c r="O1272" s="101"/>
      <c r="P1272" s="101"/>
      <c r="Q1272" s="101"/>
      <c r="R1272" s="102"/>
      <c r="S1272" s="101"/>
      <c r="T1272" s="101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</row>
    <row r="1273" spans="1:32" s="103" customFormat="1" x14ac:dyDescent="0.3">
      <c r="A1273" s="101"/>
      <c r="B1273" s="101"/>
      <c r="C1273" s="101"/>
      <c r="D1273" s="101"/>
      <c r="E1273" s="101"/>
      <c r="F1273" s="101"/>
      <c r="G1273" s="101"/>
      <c r="H1273" s="101"/>
      <c r="I1273" s="101"/>
      <c r="J1273" s="101"/>
      <c r="K1273" s="101"/>
      <c r="L1273" s="101"/>
      <c r="M1273" s="101"/>
      <c r="N1273" s="14"/>
      <c r="O1273" s="101"/>
      <c r="P1273" s="101"/>
      <c r="Q1273" s="101"/>
      <c r="R1273" s="102"/>
      <c r="S1273" s="101"/>
      <c r="T1273" s="101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</row>
    <row r="1274" spans="1:32" s="103" customFormat="1" x14ac:dyDescent="0.3">
      <c r="A1274" s="101"/>
      <c r="B1274" s="101"/>
      <c r="C1274" s="101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101"/>
      <c r="N1274" s="14"/>
      <c r="O1274" s="101"/>
      <c r="P1274" s="101"/>
      <c r="Q1274" s="101"/>
      <c r="R1274" s="102"/>
      <c r="S1274" s="101"/>
      <c r="T1274" s="101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</row>
    <row r="1275" spans="1:32" s="103" customFormat="1" x14ac:dyDescent="0.3">
      <c r="A1275" s="101"/>
      <c r="B1275" s="101"/>
      <c r="C1275" s="101"/>
      <c r="D1275" s="101"/>
      <c r="E1275" s="101"/>
      <c r="F1275" s="101"/>
      <c r="G1275" s="101"/>
      <c r="H1275" s="101"/>
      <c r="I1275" s="101"/>
      <c r="J1275" s="101"/>
      <c r="K1275" s="101"/>
      <c r="L1275" s="101"/>
      <c r="M1275" s="101"/>
      <c r="N1275" s="14"/>
      <c r="O1275" s="101"/>
      <c r="P1275" s="101"/>
      <c r="Q1275" s="101"/>
      <c r="R1275" s="102"/>
      <c r="S1275" s="101"/>
      <c r="T1275" s="101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</row>
    <row r="1276" spans="1:32" s="103" customFormat="1" x14ac:dyDescent="0.3">
      <c r="A1276" s="101"/>
      <c r="B1276" s="101"/>
      <c r="C1276" s="101"/>
      <c r="D1276" s="101"/>
      <c r="E1276" s="101"/>
      <c r="F1276" s="101"/>
      <c r="G1276" s="101"/>
      <c r="H1276" s="101"/>
      <c r="I1276" s="101"/>
      <c r="J1276" s="101"/>
      <c r="K1276" s="101"/>
      <c r="L1276" s="101"/>
      <c r="M1276" s="101"/>
      <c r="N1276" s="14"/>
      <c r="O1276" s="101"/>
      <c r="P1276" s="101"/>
      <c r="Q1276" s="101"/>
      <c r="R1276" s="102"/>
      <c r="S1276" s="101"/>
      <c r="T1276" s="101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</row>
    <row r="1277" spans="1:32" s="103" customFormat="1" x14ac:dyDescent="0.3">
      <c r="A1277" s="101"/>
      <c r="B1277" s="101"/>
      <c r="C1277" s="101"/>
      <c r="D1277" s="101"/>
      <c r="E1277" s="101"/>
      <c r="F1277" s="101"/>
      <c r="G1277" s="101"/>
      <c r="H1277" s="101"/>
      <c r="I1277" s="101"/>
      <c r="J1277" s="101"/>
      <c r="K1277" s="101"/>
      <c r="L1277" s="101"/>
      <c r="M1277" s="101"/>
      <c r="N1277" s="14"/>
      <c r="O1277" s="101"/>
      <c r="P1277" s="101"/>
      <c r="Q1277" s="101"/>
      <c r="R1277" s="102"/>
      <c r="S1277" s="101"/>
      <c r="T1277" s="101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</row>
    <row r="1278" spans="1:32" s="103" customFormat="1" x14ac:dyDescent="0.3">
      <c r="A1278" s="101"/>
      <c r="B1278" s="101"/>
      <c r="C1278" s="101"/>
      <c r="D1278" s="101"/>
      <c r="E1278" s="101"/>
      <c r="F1278" s="101"/>
      <c r="G1278" s="101"/>
      <c r="H1278" s="101"/>
      <c r="I1278" s="101"/>
      <c r="J1278" s="101"/>
      <c r="K1278" s="101"/>
      <c r="L1278" s="101"/>
      <c r="M1278" s="101"/>
      <c r="N1278" s="14"/>
      <c r="O1278" s="101"/>
      <c r="P1278" s="101"/>
      <c r="Q1278" s="101"/>
      <c r="R1278" s="102"/>
      <c r="S1278" s="101"/>
      <c r="T1278" s="101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</row>
    <row r="1279" spans="1:32" s="103" customFormat="1" x14ac:dyDescent="0.3">
      <c r="A1279" s="101"/>
      <c r="B1279" s="101"/>
      <c r="C1279" s="101"/>
      <c r="D1279" s="101"/>
      <c r="E1279" s="101"/>
      <c r="F1279" s="101"/>
      <c r="G1279" s="101"/>
      <c r="H1279" s="101"/>
      <c r="I1279" s="101"/>
      <c r="J1279" s="101"/>
      <c r="K1279" s="101"/>
      <c r="L1279" s="101"/>
      <c r="M1279" s="101"/>
      <c r="N1279" s="14"/>
      <c r="O1279" s="101"/>
      <c r="P1279" s="101"/>
      <c r="Q1279" s="101"/>
      <c r="R1279" s="102"/>
      <c r="S1279" s="101"/>
      <c r="T1279" s="101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</row>
    <row r="1280" spans="1:32" s="103" customFormat="1" x14ac:dyDescent="0.3">
      <c r="A1280" s="101"/>
      <c r="B1280" s="101"/>
      <c r="C1280" s="101"/>
      <c r="D1280" s="101"/>
      <c r="E1280" s="101"/>
      <c r="F1280" s="101"/>
      <c r="G1280" s="101"/>
      <c r="H1280" s="101"/>
      <c r="I1280" s="101"/>
      <c r="J1280" s="101"/>
      <c r="K1280" s="101"/>
      <c r="L1280" s="101"/>
      <c r="M1280" s="101"/>
      <c r="N1280" s="14"/>
      <c r="O1280" s="101"/>
      <c r="P1280" s="101"/>
      <c r="Q1280" s="101"/>
      <c r="R1280" s="102"/>
      <c r="S1280" s="101"/>
      <c r="T1280" s="101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</row>
    <row r="1281" spans="1:32" s="103" customFormat="1" x14ac:dyDescent="0.3">
      <c r="A1281" s="101"/>
      <c r="B1281" s="101"/>
      <c r="C1281" s="101"/>
      <c r="D1281" s="101"/>
      <c r="E1281" s="101"/>
      <c r="F1281" s="101"/>
      <c r="G1281" s="101"/>
      <c r="H1281" s="101"/>
      <c r="I1281" s="101"/>
      <c r="J1281" s="101"/>
      <c r="K1281" s="101"/>
      <c r="L1281" s="101"/>
      <c r="M1281" s="101"/>
      <c r="N1281" s="14"/>
      <c r="O1281" s="101"/>
      <c r="P1281" s="101"/>
      <c r="Q1281" s="101"/>
      <c r="R1281" s="102"/>
      <c r="S1281" s="101"/>
      <c r="T1281" s="101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</row>
    <row r="1282" spans="1:32" s="103" customFormat="1" x14ac:dyDescent="0.3">
      <c r="A1282" s="101"/>
      <c r="B1282" s="101"/>
      <c r="C1282" s="101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101"/>
      <c r="N1282" s="14"/>
      <c r="O1282" s="101"/>
      <c r="P1282" s="101"/>
      <c r="Q1282" s="101"/>
      <c r="R1282" s="102"/>
      <c r="S1282" s="101"/>
      <c r="T1282" s="101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</row>
    <row r="1283" spans="1:32" s="103" customFormat="1" x14ac:dyDescent="0.3">
      <c r="A1283" s="101"/>
      <c r="B1283" s="101"/>
      <c r="C1283" s="101"/>
      <c r="D1283" s="101"/>
      <c r="E1283" s="101"/>
      <c r="F1283" s="101"/>
      <c r="G1283" s="101"/>
      <c r="H1283" s="101"/>
      <c r="I1283" s="101"/>
      <c r="J1283" s="101"/>
      <c r="K1283" s="101"/>
      <c r="L1283" s="101"/>
      <c r="M1283" s="101"/>
      <c r="N1283" s="14"/>
      <c r="O1283" s="101"/>
      <c r="P1283" s="101"/>
      <c r="Q1283" s="101"/>
      <c r="R1283" s="102"/>
      <c r="S1283" s="101"/>
      <c r="T1283" s="101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</row>
    <row r="1284" spans="1:32" s="103" customFormat="1" x14ac:dyDescent="0.3">
      <c r="A1284" s="101"/>
      <c r="B1284" s="101"/>
      <c r="C1284" s="101"/>
      <c r="D1284" s="101"/>
      <c r="E1284" s="101"/>
      <c r="F1284" s="101"/>
      <c r="G1284" s="101"/>
      <c r="H1284" s="101"/>
      <c r="I1284" s="101"/>
      <c r="J1284" s="101"/>
      <c r="K1284" s="101"/>
      <c r="L1284" s="101"/>
      <c r="M1284" s="101"/>
      <c r="N1284" s="14"/>
      <c r="O1284" s="101"/>
      <c r="P1284" s="101"/>
      <c r="Q1284" s="101"/>
      <c r="R1284" s="102"/>
      <c r="S1284" s="101"/>
      <c r="T1284" s="101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</row>
    <row r="1285" spans="1:32" s="103" customFormat="1" x14ac:dyDescent="0.3">
      <c r="A1285" s="101"/>
      <c r="B1285" s="101"/>
      <c r="C1285" s="101"/>
      <c r="D1285" s="101"/>
      <c r="E1285" s="101"/>
      <c r="F1285" s="101"/>
      <c r="G1285" s="101"/>
      <c r="H1285" s="101"/>
      <c r="I1285" s="101"/>
      <c r="J1285" s="101"/>
      <c r="K1285" s="101"/>
      <c r="L1285" s="101"/>
      <c r="M1285" s="101"/>
      <c r="N1285" s="14"/>
      <c r="O1285" s="101"/>
      <c r="P1285" s="101"/>
      <c r="Q1285" s="101"/>
      <c r="R1285" s="102"/>
      <c r="S1285" s="101"/>
      <c r="T1285" s="101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</row>
    <row r="1286" spans="1:32" s="103" customFormat="1" x14ac:dyDescent="0.3">
      <c r="A1286" s="101"/>
      <c r="B1286" s="101"/>
      <c r="C1286" s="101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101"/>
      <c r="N1286" s="14"/>
      <c r="O1286" s="101"/>
      <c r="P1286" s="101"/>
      <c r="Q1286" s="101"/>
      <c r="R1286" s="102"/>
      <c r="S1286" s="101"/>
      <c r="T1286" s="101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</row>
    <row r="1287" spans="1:32" s="103" customFormat="1" x14ac:dyDescent="0.3">
      <c r="A1287" s="101"/>
      <c r="B1287" s="101"/>
      <c r="C1287" s="101"/>
      <c r="D1287" s="101"/>
      <c r="E1287" s="101"/>
      <c r="F1287" s="101"/>
      <c r="G1287" s="101"/>
      <c r="H1287" s="101"/>
      <c r="I1287" s="101"/>
      <c r="J1287" s="101"/>
      <c r="K1287" s="101"/>
      <c r="L1287" s="101"/>
      <c r="M1287" s="101"/>
      <c r="N1287" s="14"/>
      <c r="O1287" s="101"/>
      <c r="P1287" s="101"/>
      <c r="Q1287" s="101"/>
      <c r="R1287" s="102"/>
      <c r="S1287" s="101"/>
      <c r="T1287" s="101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</row>
    <row r="1288" spans="1:32" s="103" customFormat="1" x14ac:dyDescent="0.3">
      <c r="A1288" s="101"/>
      <c r="B1288" s="101"/>
      <c r="C1288" s="101"/>
      <c r="D1288" s="101"/>
      <c r="E1288" s="101"/>
      <c r="F1288" s="101"/>
      <c r="G1288" s="101"/>
      <c r="H1288" s="101"/>
      <c r="I1288" s="101"/>
      <c r="J1288" s="101"/>
      <c r="K1288" s="101"/>
      <c r="L1288" s="101"/>
      <c r="M1288" s="101"/>
      <c r="N1288" s="14"/>
      <c r="O1288" s="101"/>
      <c r="P1288" s="101"/>
      <c r="Q1288" s="101"/>
      <c r="R1288" s="102"/>
      <c r="S1288" s="101"/>
      <c r="T1288" s="101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</row>
    <row r="1289" spans="1:32" s="103" customFormat="1" x14ac:dyDescent="0.3">
      <c r="A1289" s="101"/>
      <c r="B1289" s="101"/>
      <c r="C1289" s="101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101"/>
      <c r="N1289" s="14"/>
      <c r="O1289" s="101"/>
      <c r="P1289" s="101"/>
      <c r="Q1289" s="101"/>
      <c r="R1289" s="102"/>
      <c r="S1289" s="101"/>
      <c r="T1289" s="101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</row>
    <row r="1290" spans="1:32" s="103" customFormat="1" x14ac:dyDescent="0.3">
      <c r="A1290" s="101"/>
      <c r="B1290" s="101"/>
      <c r="C1290" s="101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101"/>
      <c r="N1290" s="14"/>
      <c r="O1290" s="101"/>
      <c r="P1290" s="101"/>
      <c r="Q1290" s="101"/>
      <c r="R1290" s="102"/>
      <c r="S1290" s="101"/>
      <c r="T1290" s="101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</row>
    <row r="1291" spans="1:32" s="103" customFormat="1" x14ac:dyDescent="0.3">
      <c r="A1291" s="101"/>
      <c r="B1291" s="101"/>
      <c r="C1291" s="101"/>
      <c r="D1291" s="101"/>
      <c r="E1291" s="101"/>
      <c r="F1291" s="101"/>
      <c r="G1291" s="101"/>
      <c r="H1291" s="101"/>
      <c r="I1291" s="101"/>
      <c r="J1291" s="101"/>
      <c r="K1291" s="101"/>
      <c r="L1291" s="101"/>
      <c r="M1291" s="101"/>
      <c r="N1291" s="14"/>
      <c r="O1291" s="101"/>
      <c r="P1291" s="101"/>
      <c r="Q1291" s="101"/>
      <c r="R1291" s="102"/>
      <c r="S1291" s="101"/>
      <c r="T1291" s="101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</row>
    <row r="1292" spans="1:32" s="103" customFormat="1" x14ac:dyDescent="0.3">
      <c r="A1292" s="101"/>
      <c r="B1292" s="101"/>
      <c r="C1292" s="101"/>
      <c r="D1292" s="101"/>
      <c r="E1292" s="101"/>
      <c r="F1292" s="101"/>
      <c r="G1292" s="101"/>
      <c r="H1292" s="101"/>
      <c r="I1292" s="101"/>
      <c r="J1292" s="101"/>
      <c r="K1292" s="101"/>
      <c r="L1292" s="101"/>
      <c r="M1292" s="101"/>
      <c r="N1292" s="14"/>
      <c r="O1292" s="101"/>
      <c r="P1292" s="101"/>
      <c r="Q1292" s="101"/>
      <c r="R1292" s="102"/>
      <c r="S1292" s="101"/>
      <c r="T1292" s="101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</row>
    <row r="1293" spans="1:32" s="103" customFormat="1" x14ac:dyDescent="0.3">
      <c r="A1293" s="101"/>
      <c r="B1293" s="101"/>
      <c r="C1293" s="101"/>
      <c r="D1293" s="101"/>
      <c r="E1293" s="101"/>
      <c r="F1293" s="101"/>
      <c r="G1293" s="101"/>
      <c r="H1293" s="101"/>
      <c r="I1293" s="101"/>
      <c r="J1293" s="101"/>
      <c r="K1293" s="101"/>
      <c r="L1293" s="101"/>
      <c r="M1293" s="101"/>
      <c r="N1293" s="14"/>
      <c r="O1293" s="101"/>
      <c r="P1293" s="101"/>
      <c r="Q1293" s="101"/>
      <c r="R1293" s="102"/>
      <c r="S1293" s="101"/>
      <c r="T1293" s="101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</row>
    <row r="1294" spans="1:32" s="103" customFormat="1" x14ac:dyDescent="0.3">
      <c r="A1294" s="101"/>
      <c r="B1294" s="101"/>
      <c r="C1294" s="101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101"/>
      <c r="N1294" s="14"/>
      <c r="O1294" s="101"/>
      <c r="P1294" s="101"/>
      <c r="Q1294" s="101"/>
      <c r="R1294" s="102"/>
      <c r="S1294" s="101"/>
      <c r="T1294" s="101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</row>
    <row r="1295" spans="1:32" s="103" customFormat="1" x14ac:dyDescent="0.3">
      <c r="A1295" s="101"/>
      <c r="B1295" s="101"/>
      <c r="C1295" s="101"/>
      <c r="D1295" s="101"/>
      <c r="E1295" s="101"/>
      <c r="F1295" s="101"/>
      <c r="G1295" s="101"/>
      <c r="H1295" s="101"/>
      <c r="I1295" s="101"/>
      <c r="J1295" s="101"/>
      <c r="K1295" s="101"/>
      <c r="L1295" s="101"/>
      <c r="M1295" s="101"/>
      <c r="N1295" s="14"/>
      <c r="O1295" s="101"/>
      <c r="P1295" s="101"/>
      <c r="Q1295" s="101"/>
      <c r="R1295" s="102"/>
      <c r="S1295" s="101"/>
      <c r="T1295" s="101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</row>
    <row r="1296" spans="1:32" s="103" customFormat="1" x14ac:dyDescent="0.3">
      <c r="A1296" s="101"/>
      <c r="B1296" s="101"/>
      <c r="C1296" s="101"/>
      <c r="D1296" s="101"/>
      <c r="E1296" s="101"/>
      <c r="F1296" s="101"/>
      <c r="G1296" s="101"/>
      <c r="H1296" s="101"/>
      <c r="I1296" s="101"/>
      <c r="J1296" s="101"/>
      <c r="K1296" s="101"/>
      <c r="L1296" s="101"/>
      <c r="M1296" s="101"/>
      <c r="N1296" s="14"/>
      <c r="O1296" s="101"/>
      <c r="P1296" s="101"/>
      <c r="Q1296" s="101"/>
      <c r="R1296" s="102"/>
      <c r="S1296" s="101"/>
      <c r="T1296" s="101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</row>
    <row r="1297" spans="1:32" s="103" customFormat="1" x14ac:dyDescent="0.3">
      <c r="A1297" s="101"/>
      <c r="B1297" s="101"/>
      <c r="C1297" s="101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101"/>
      <c r="N1297" s="14"/>
      <c r="O1297" s="101"/>
      <c r="P1297" s="101"/>
      <c r="Q1297" s="101"/>
      <c r="R1297" s="102"/>
      <c r="S1297" s="101"/>
      <c r="T1297" s="101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</row>
    <row r="1298" spans="1:32" s="103" customFormat="1" x14ac:dyDescent="0.3">
      <c r="A1298" s="101"/>
      <c r="B1298" s="101"/>
      <c r="C1298" s="101"/>
      <c r="D1298" s="101"/>
      <c r="E1298" s="101"/>
      <c r="F1298" s="101"/>
      <c r="G1298" s="101"/>
      <c r="H1298" s="101"/>
      <c r="I1298" s="101"/>
      <c r="J1298" s="101"/>
      <c r="K1298" s="101"/>
      <c r="L1298" s="101"/>
      <c r="M1298" s="101"/>
      <c r="N1298" s="14"/>
      <c r="O1298" s="101"/>
      <c r="P1298" s="101"/>
      <c r="Q1298" s="101"/>
      <c r="R1298" s="102"/>
      <c r="S1298" s="101"/>
      <c r="T1298" s="101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</row>
    <row r="1299" spans="1:32" s="103" customFormat="1" x14ac:dyDescent="0.3">
      <c r="A1299" s="101"/>
      <c r="B1299" s="101"/>
      <c r="C1299" s="101"/>
      <c r="D1299" s="101"/>
      <c r="E1299" s="101"/>
      <c r="F1299" s="101"/>
      <c r="G1299" s="101"/>
      <c r="H1299" s="101"/>
      <c r="I1299" s="101"/>
      <c r="J1299" s="101"/>
      <c r="K1299" s="101"/>
      <c r="L1299" s="101"/>
      <c r="M1299" s="101"/>
      <c r="N1299" s="14"/>
      <c r="O1299" s="101"/>
      <c r="P1299" s="101"/>
      <c r="Q1299" s="101"/>
      <c r="R1299" s="102"/>
      <c r="S1299" s="101"/>
      <c r="T1299" s="101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</row>
    <row r="1300" spans="1:32" s="103" customFormat="1" x14ac:dyDescent="0.3">
      <c r="A1300" s="101"/>
      <c r="B1300" s="101"/>
      <c r="C1300" s="101"/>
      <c r="D1300" s="101"/>
      <c r="E1300" s="101"/>
      <c r="F1300" s="101"/>
      <c r="G1300" s="101"/>
      <c r="H1300" s="101"/>
      <c r="I1300" s="101"/>
      <c r="J1300" s="101"/>
      <c r="K1300" s="101"/>
      <c r="L1300" s="101"/>
      <c r="M1300" s="101"/>
      <c r="N1300" s="14"/>
      <c r="O1300" s="101"/>
      <c r="P1300" s="101"/>
      <c r="Q1300" s="101"/>
      <c r="R1300" s="102"/>
      <c r="S1300" s="101"/>
      <c r="T1300" s="101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</row>
    <row r="1301" spans="1:32" s="103" customFormat="1" x14ac:dyDescent="0.3">
      <c r="A1301" s="101"/>
      <c r="B1301" s="101"/>
      <c r="C1301" s="101"/>
      <c r="D1301" s="101"/>
      <c r="E1301" s="101"/>
      <c r="F1301" s="101"/>
      <c r="G1301" s="101"/>
      <c r="H1301" s="101"/>
      <c r="I1301" s="101"/>
      <c r="J1301" s="101"/>
      <c r="K1301" s="101"/>
      <c r="L1301" s="101"/>
      <c r="M1301" s="101"/>
      <c r="N1301" s="14"/>
      <c r="O1301" s="101"/>
      <c r="P1301" s="101"/>
      <c r="Q1301" s="101"/>
      <c r="R1301" s="102"/>
      <c r="S1301" s="101"/>
      <c r="T1301" s="101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</row>
    <row r="1302" spans="1:32" s="103" customFormat="1" x14ac:dyDescent="0.3">
      <c r="A1302" s="101"/>
      <c r="B1302" s="101"/>
      <c r="C1302" s="101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101"/>
      <c r="N1302" s="14"/>
      <c r="O1302" s="101"/>
      <c r="P1302" s="101"/>
      <c r="Q1302" s="101"/>
      <c r="R1302" s="102"/>
      <c r="S1302" s="101"/>
      <c r="T1302" s="101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</row>
    <row r="1303" spans="1:32" s="103" customFormat="1" x14ac:dyDescent="0.3">
      <c r="A1303" s="101"/>
      <c r="B1303" s="101"/>
      <c r="C1303" s="101"/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101"/>
      <c r="N1303" s="14"/>
      <c r="O1303" s="101"/>
      <c r="P1303" s="101"/>
      <c r="Q1303" s="101"/>
      <c r="R1303" s="102"/>
      <c r="S1303" s="101"/>
      <c r="T1303" s="101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</row>
    <row r="1304" spans="1:32" s="103" customFormat="1" x14ac:dyDescent="0.3">
      <c r="A1304" s="101"/>
      <c r="B1304" s="101"/>
      <c r="C1304" s="101"/>
      <c r="D1304" s="101"/>
      <c r="E1304" s="101"/>
      <c r="F1304" s="101"/>
      <c r="G1304" s="101"/>
      <c r="H1304" s="101"/>
      <c r="I1304" s="101"/>
      <c r="J1304" s="101"/>
      <c r="K1304" s="101"/>
      <c r="L1304" s="101"/>
      <c r="M1304" s="101"/>
      <c r="N1304" s="14"/>
      <c r="O1304" s="101"/>
      <c r="P1304" s="101"/>
      <c r="Q1304" s="101"/>
      <c r="R1304" s="102"/>
      <c r="S1304" s="101"/>
      <c r="T1304" s="101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</row>
    <row r="1305" spans="1:32" s="103" customFormat="1" x14ac:dyDescent="0.3">
      <c r="A1305" s="101"/>
      <c r="B1305" s="101"/>
      <c r="C1305" s="101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101"/>
      <c r="N1305" s="14"/>
      <c r="O1305" s="101"/>
      <c r="P1305" s="101"/>
      <c r="Q1305" s="101"/>
      <c r="R1305" s="102"/>
      <c r="S1305" s="101"/>
      <c r="T1305" s="101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</row>
    <row r="1306" spans="1:32" s="103" customFormat="1" x14ac:dyDescent="0.3">
      <c r="A1306" s="101"/>
      <c r="B1306" s="101"/>
      <c r="C1306" s="101"/>
      <c r="D1306" s="101"/>
      <c r="E1306" s="101"/>
      <c r="F1306" s="101"/>
      <c r="G1306" s="101"/>
      <c r="H1306" s="101"/>
      <c r="I1306" s="101"/>
      <c r="J1306" s="101"/>
      <c r="K1306" s="101"/>
      <c r="L1306" s="101"/>
      <c r="M1306" s="101"/>
      <c r="N1306" s="14"/>
      <c r="O1306" s="101"/>
      <c r="P1306" s="101"/>
      <c r="Q1306" s="101"/>
      <c r="R1306" s="102"/>
      <c r="S1306" s="101"/>
      <c r="T1306" s="101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</row>
    <row r="1307" spans="1:32" s="103" customFormat="1" x14ac:dyDescent="0.3">
      <c r="A1307" s="101"/>
      <c r="B1307" s="101"/>
      <c r="C1307" s="101"/>
      <c r="D1307" s="101"/>
      <c r="E1307" s="101"/>
      <c r="F1307" s="101"/>
      <c r="G1307" s="101"/>
      <c r="H1307" s="101"/>
      <c r="I1307" s="101"/>
      <c r="J1307" s="101"/>
      <c r="K1307" s="101"/>
      <c r="L1307" s="101"/>
      <c r="M1307" s="101"/>
      <c r="N1307" s="14"/>
      <c r="O1307" s="101"/>
      <c r="P1307" s="101"/>
      <c r="Q1307" s="101"/>
      <c r="R1307" s="102"/>
      <c r="S1307" s="101"/>
      <c r="T1307" s="101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</row>
    <row r="1308" spans="1:32" s="103" customFormat="1" x14ac:dyDescent="0.3">
      <c r="A1308" s="101"/>
      <c r="B1308" s="101"/>
      <c r="C1308" s="101"/>
      <c r="D1308" s="101"/>
      <c r="E1308" s="101"/>
      <c r="F1308" s="101"/>
      <c r="G1308" s="101"/>
      <c r="H1308" s="101"/>
      <c r="I1308" s="101"/>
      <c r="J1308" s="101"/>
      <c r="K1308" s="101"/>
      <c r="L1308" s="101"/>
      <c r="M1308" s="101"/>
      <c r="N1308" s="14"/>
      <c r="O1308" s="101"/>
      <c r="P1308" s="101"/>
      <c r="Q1308" s="101"/>
      <c r="R1308" s="102"/>
      <c r="S1308" s="101"/>
      <c r="T1308" s="101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</row>
    <row r="1309" spans="1:32" s="103" customFormat="1" x14ac:dyDescent="0.3">
      <c r="A1309" s="101"/>
      <c r="B1309" s="101"/>
      <c r="C1309" s="101"/>
      <c r="D1309" s="101"/>
      <c r="E1309" s="101"/>
      <c r="F1309" s="101"/>
      <c r="G1309" s="101"/>
      <c r="H1309" s="101"/>
      <c r="I1309" s="101"/>
      <c r="J1309" s="101"/>
      <c r="K1309" s="101"/>
      <c r="L1309" s="101"/>
      <c r="M1309" s="101"/>
      <c r="N1309" s="14"/>
      <c r="O1309" s="101"/>
      <c r="P1309" s="101"/>
      <c r="Q1309" s="101"/>
      <c r="R1309" s="102"/>
      <c r="S1309" s="101"/>
      <c r="T1309" s="101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</row>
    <row r="1310" spans="1:32" s="103" customFormat="1" x14ac:dyDescent="0.3">
      <c r="A1310" s="101"/>
      <c r="B1310" s="101"/>
      <c r="C1310" s="101"/>
      <c r="D1310" s="101"/>
      <c r="E1310" s="101"/>
      <c r="F1310" s="101"/>
      <c r="G1310" s="101"/>
      <c r="H1310" s="101"/>
      <c r="I1310" s="101"/>
      <c r="J1310" s="101"/>
      <c r="K1310" s="101"/>
      <c r="L1310" s="101"/>
      <c r="M1310" s="101"/>
      <c r="N1310" s="14"/>
      <c r="O1310" s="101"/>
      <c r="P1310" s="101"/>
      <c r="Q1310" s="101"/>
      <c r="R1310" s="102"/>
      <c r="S1310" s="101"/>
      <c r="T1310" s="101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</row>
    <row r="1311" spans="1:32" s="103" customFormat="1" x14ac:dyDescent="0.3">
      <c r="A1311" s="101"/>
      <c r="B1311" s="101"/>
      <c r="C1311" s="101"/>
      <c r="D1311" s="101"/>
      <c r="E1311" s="101"/>
      <c r="F1311" s="101"/>
      <c r="G1311" s="101"/>
      <c r="H1311" s="101"/>
      <c r="I1311" s="101"/>
      <c r="J1311" s="101"/>
      <c r="K1311" s="101"/>
      <c r="L1311" s="101"/>
      <c r="M1311" s="101"/>
      <c r="N1311" s="14"/>
      <c r="O1311" s="101"/>
      <c r="P1311" s="101"/>
      <c r="Q1311" s="101"/>
      <c r="R1311" s="102"/>
      <c r="S1311" s="101"/>
      <c r="T1311" s="101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</row>
    <row r="1312" spans="1:32" s="103" customFormat="1" x14ac:dyDescent="0.3">
      <c r="A1312" s="101"/>
      <c r="B1312" s="101"/>
      <c r="C1312" s="101"/>
      <c r="D1312" s="101"/>
      <c r="E1312" s="101"/>
      <c r="F1312" s="101"/>
      <c r="G1312" s="101"/>
      <c r="H1312" s="101"/>
      <c r="I1312" s="101"/>
      <c r="J1312" s="101"/>
      <c r="K1312" s="101"/>
      <c r="L1312" s="101"/>
      <c r="M1312" s="101"/>
      <c r="N1312" s="14"/>
      <c r="O1312" s="101"/>
      <c r="P1312" s="101"/>
      <c r="Q1312" s="101"/>
      <c r="R1312" s="102"/>
      <c r="S1312" s="101"/>
      <c r="T1312" s="101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</row>
    <row r="1313" spans="1:32" s="103" customFormat="1" x14ac:dyDescent="0.3">
      <c r="A1313" s="101"/>
      <c r="B1313" s="101"/>
      <c r="C1313" s="101"/>
      <c r="D1313" s="101"/>
      <c r="E1313" s="101"/>
      <c r="F1313" s="101"/>
      <c r="G1313" s="101"/>
      <c r="H1313" s="101"/>
      <c r="I1313" s="101"/>
      <c r="J1313" s="101"/>
      <c r="K1313" s="101"/>
      <c r="L1313" s="101"/>
      <c r="M1313" s="101"/>
      <c r="N1313" s="14"/>
      <c r="O1313" s="101"/>
      <c r="P1313" s="101"/>
      <c r="Q1313" s="101"/>
      <c r="R1313" s="102"/>
      <c r="S1313" s="101"/>
      <c r="T1313" s="101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</row>
    <row r="1314" spans="1:32" s="103" customFormat="1" x14ac:dyDescent="0.3">
      <c r="A1314" s="101"/>
      <c r="B1314" s="101"/>
      <c r="C1314" s="101"/>
      <c r="D1314" s="101"/>
      <c r="E1314" s="101"/>
      <c r="F1314" s="101"/>
      <c r="G1314" s="101"/>
      <c r="H1314" s="101"/>
      <c r="I1314" s="101"/>
      <c r="J1314" s="101"/>
      <c r="K1314" s="101"/>
      <c r="L1314" s="101"/>
      <c r="M1314" s="101"/>
      <c r="N1314" s="14"/>
      <c r="O1314" s="101"/>
      <c r="P1314" s="101"/>
      <c r="Q1314" s="101"/>
      <c r="R1314" s="102"/>
      <c r="S1314" s="101"/>
      <c r="T1314" s="101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</row>
    <row r="1315" spans="1:32" s="103" customFormat="1" x14ac:dyDescent="0.3">
      <c r="A1315" s="101"/>
      <c r="B1315" s="101"/>
      <c r="C1315" s="101"/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101"/>
      <c r="N1315" s="14"/>
      <c r="O1315" s="101"/>
      <c r="P1315" s="101"/>
      <c r="Q1315" s="101"/>
      <c r="R1315" s="102"/>
      <c r="S1315" s="101"/>
      <c r="T1315" s="101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</row>
    <row r="1316" spans="1:32" s="103" customFormat="1" x14ac:dyDescent="0.3">
      <c r="A1316" s="101"/>
      <c r="B1316" s="101"/>
      <c r="C1316" s="101"/>
      <c r="D1316" s="101"/>
      <c r="E1316" s="101"/>
      <c r="F1316" s="101"/>
      <c r="G1316" s="101"/>
      <c r="H1316" s="101"/>
      <c r="I1316" s="101"/>
      <c r="J1316" s="101"/>
      <c r="K1316" s="101"/>
      <c r="L1316" s="101"/>
      <c r="M1316" s="101"/>
      <c r="N1316" s="14"/>
      <c r="O1316" s="101"/>
      <c r="P1316" s="101"/>
      <c r="Q1316" s="101"/>
      <c r="R1316" s="102"/>
      <c r="S1316" s="101"/>
      <c r="T1316" s="101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</row>
    <row r="1317" spans="1:32" s="103" customFormat="1" x14ac:dyDescent="0.3">
      <c r="A1317" s="101"/>
      <c r="B1317" s="101"/>
      <c r="C1317" s="101"/>
      <c r="D1317" s="101"/>
      <c r="E1317" s="101"/>
      <c r="F1317" s="101"/>
      <c r="G1317" s="101"/>
      <c r="H1317" s="101"/>
      <c r="I1317" s="101"/>
      <c r="J1317" s="101"/>
      <c r="K1317" s="101"/>
      <c r="L1317" s="101"/>
      <c r="M1317" s="101"/>
      <c r="N1317" s="14"/>
      <c r="O1317" s="101"/>
      <c r="P1317" s="101"/>
      <c r="Q1317" s="101"/>
      <c r="R1317" s="102"/>
      <c r="S1317" s="101"/>
      <c r="T1317" s="101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</row>
    <row r="1318" spans="1:32" s="103" customFormat="1" x14ac:dyDescent="0.3">
      <c r="A1318" s="101"/>
      <c r="B1318" s="101"/>
      <c r="C1318" s="101"/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101"/>
      <c r="N1318" s="14"/>
      <c r="O1318" s="101"/>
      <c r="P1318" s="101"/>
      <c r="Q1318" s="101"/>
      <c r="R1318" s="102"/>
      <c r="S1318" s="101"/>
      <c r="T1318" s="101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</row>
    <row r="1319" spans="1:32" s="103" customFormat="1" x14ac:dyDescent="0.3">
      <c r="A1319" s="101"/>
      <c r="B1319" s="101"/>
      <c r="C1319" s="101"/>
      <c r="D1319" s="101"/>
      <c r="E1319" s="101"/>
      <c r="F1319" s="101"/>
      <c r="G1319" s="101"/>
      <c r="H1319" s="101"/>
      <c r="I1319" s="101"/>
      <c r="J1319" s="101"/>
      <c r="K1319" s="101"/>
      <c r="L1319" s="101"/>
      <c r="M1319" s="101"/>
      <c r="N1319" s="14"/>
      <c r="O1319" s="101"/>
      <c r="P1319" s="101"/>
      <c r="Q1319" s="101"/>
      <c r="R1319" s="102"/>
      <c r="S1319" s="101"/>
      <c r="T1319" s="101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</row>
    <row r="1320" spans="1:32" s="103" customFormat="1" x14ac:dyDescent="0.3">
      <c r="A1320" s="101"/>
      <c r="B1320" s="101"/>
      <c r="C1320" s="101"/>
      <c r="D1320" s="101"/>
      <c r="E1320" s="101"/>
      <c r="F1320" s="101"/>
      <c r="G1320" s="101"/>
      <c r="H1320" s="101"/>
      <c r="I1320" s="101"/>
      <c r="J1320" s="101"/>
      <c r="K1320" s="101"/>
      <c r="L1320" s="101"/>
      <c r="M1320" s="101"/>
      <c r="N1320" s="14"/>
      <c r="O1320" s="101"/>
      <c r="P1320" s="101"/>
      <c r="Q1320" s="101"/>
      <c r="R1320" s="102"/>
      <c r="S1320" s="101"/>
      <c r="T1320" s="101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</row>
    <row r="1321" spans="1:32" s="103" customFormat="1" x14ac:dyDescent="0.3">
      <c r="A1321" s="101"/>
      <c r="B1321" s="101"/>
      <c r="C1321" s="101"/>
      <c r="D1321" s="101"/>
      <c r="E1321" s="101"/>
      <c r="F1321" s="101"/>
      <c r="G1321" s="101"/>
      <c r="H1321" s="101"/>
      <c r="I1321" s="101"/>
      <c r="J1321" s="101"/>
      <c r="K1321" s="101"/>
      <c r="L1321" s="101"/>
      <c r="M1321" s="101"/>
      <c r="N1321" s="14"/>
      <c r="O1321" s="101"/>
      <c r="P1321" s="101"/>
      <c r="Q1321" s="101"/>
      <c r="R1321" s="102"/>
      <c r="S1321" s="101"/>
      <c r="T1321" s="101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</row>
    <row r="1322" spans="1:32" s="103" customFormat="1" x14ac:dyDescent="0.3">
      <c r="A1322" s="101"/>
      <c r="B1322" s="101"/>
      <c r="C1322" s="101"/>
      <c r="D1322" s="101"/>
      <c r="E1322" s="101"/>
      <c r="F1322" s="101"/>
      <c r="G1322" s="101"/>
      <c r="H1322" s="101"/>
      <c r="I1322" s="101"/>
      <c r="J1322" s="101"/>
      <c r="K1322" s="101"/>
      <c r="L1322" s="101"/>
      <c r="M1322" s="101"/>
      <c r="N1322" s="14"/>
      <c r="O1322" s="101"/>
      <c r="P1322" s="101"/>
      <c r="Q1322" s="101"/>
      <c r="R1322" s="102"/>
      <c r="S1322" s="101"/>
      <c r="T1322" s="101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</row>
    <row r="1323" spans="1:32" s="103" customFormat="1" x14ac:dyDescent="0.3">
      <c r="A1323" s="101"/>
      <c r="B1323" s="101"/>
      <c r="C1323" s="101"/>
      <c r="D1323" s="101"/>
      <c r="E1323" s="101"/>
      <c r="F1323" s="101"/>
      <c r="G1323" s="101"/>
      <c r="H1323" s="101"/>
      <c r="I1323" s="101"/>
      <c r="J1323" s="101"/>
      <c r="K1323" s="101"/>
      <c r="L1323" s="101"/>
      <c r="M1323" s="101"/>
      <c r="N1323" s="14"/>
      <c r="O1323" s="101"/>
      <c r="P1323" s="101"/>
      <c r="Q1323" s="101"/>
      <c r="R1323" s="15"/>
      <c r="S1323" s="101"/>
      <c r="T1323" s="101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</row>
    <row r="1324" spans="1:32" s="103" customFormat="1" x14ac:dyDescent="0.3">
      <c r="A1324" s="101"/>
      <c r="B1324" s="101"/>
      <c r="C1324" s="101"/>
      <c r="D1324" s="101"/>
      <c r="E1324" s="101"/>
      <c r="F1324" s="101"/>
      <c r="G1324" s="101"/>
      <c r="H1324" s="101"/>
      <c r="I1324" s="101"/>
      <c r="J1324" s="101"/>
      <c r="K1324" s="101"/>
      <c r="L1324" s="101"/>
      <c r="M1324" s="101"/>
      <c r="N1324" s="14"/>
      <c r="O1324" s="101"/>
      <c r="P1324" s="101"/>
      <c r="Q1324" s="101"/>
      <c r="R1324" s="102"/>
      <c r="S1324" s="101"/>
      <c r="T1324" s="101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</row>
    <row r="1325" spans="1:32" s="103" customFormat="1" x14ac:dyDescent="0.3">
      <c r="A1325" s="101"/>
      <c r="B1325" s="101"/>
      <c r="C1325" s="101"/>
      <c r="D1325" s="101"/>
      <c r="E1325" s="101"/>
      <c r="F1325" s="101"/>
      <c r="G1325" s="101"/>
      <c r="H1325" s="101"/>
      <c r="I1325" s="101"/>
      <c r="J1325" s="101"/>
      <c r="K1325" s="101"/>
      <c r="L1325" s="101"/>
      <c r="M1325" s="101"/>
      <c r="N1325" s="14"/>
      <c r="O1325" s="101"/>
      <c r="P1325" s="101"/>
      <c r="Q1325" s="101"/>
      <c r="R1325" s="102"/>
      <c r="S1325" s="101"/>
      <c r="T1325" s="101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</row>
    <row r="1326" spans="1:32" s="103" customFormat="1" x14ac:dyDescent="0.3">
      <c r="A1326" s="101"/>
      <c r="B1326" s="101"/>
      <c r="C1326" s="101"/>
      <c r="D1326" s="101"/>
      <c r="E1326" s="101"/>
      <c r="F1326" s="101"/>
      <c r="G1326" s="101"/>
      <c r="H1326" s="101"/>
      <c r="I1326" s="101"/>
      <c r="J1326" s="101"/>
      <c r="K1326" s="101"/>
      <c r="L1326" s="101"/>
      <c r="M1326" s="101"/>
      <c r="N1326" s="14"/>
      <c r="O1326" s="101"/>
      <c r="P1326" s="101"/>
      <c r="Q1326" s="101"/>
      <c r="R1326" s="102"/>
      <c r="S1326" s="101"/>
      <c r="T1326" s="101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</row>
    <row r="1327" spans="1:32" s="103" customFormat="1" x14ac:dyDescent="0.3">
      <c r="A1327" s="101"/>
      <c r="B1327" s="101"/>
      <c r="C1327" s="101"/>
      <c r="D1327" s="101"/>
      <c r="E1327" s="101"/>
      <c r="F1327" s="101"/>
      <c r="G1327" s="101"/>
      <c r="H1327" s="101"/>
      <c r="I1327" s="101"/>
      <c r="J1327" s="101"/>
      <c r="K1327" s="101"/>
      <c r="L1327" s="101"/>
      <c r="M1327" s="101"/>
      <c r="N1327" s="14"/>
      <c r="O1327" s="101"/>
      <c r="P1327" s="101"/>
      <c r="Q1327" s="101"/>
      <c r="R1327" s="15"/>
      <c r="S1327" s="101"/>
      <c r="T1327" s="101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</row>
    <row r="1328" spans="1:32" s="103" customFormat="1" x14ac:dyDescent="0.3">
      <c r="A1328" s="101"/>
      <c r="B1328" s="101"/>
      <c r="C1328" s="101"/>
      <c r="D1328" s="101"/>
      <c r="E1328" s="101"/>
      <c r="F1328" s="101"/>
      <c r="G1328" s="101"/>
      <c r="H1328" s="101"/>
      <c r="I1328" s="101"/>
      <c r="J1328" s="101"/>
      <c r="K1328" s="101"/>
      <c r="L1328" s="101"/>
      <c r="M1328" s="101"/>
      <c r="N1328" s="14"/>
      <c r="O1328" s="101"/>
      <c r="P1328" s="101"/>
      <c r="Q1328" s="101"/>
      <c r="R1328" s="102"/>
      <c r="S1328" s="101"/>
      <c r="T1328" s="101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</row>
    <row r="1329" spans="1:32" s="103" customFormat="1" x14ac:dyDescent="0.3">
      <c r="A1329" s="101"/>
      <c r="B1329" s="101"/>
      <c r="C1329" s="101"/>
      <c r="D1329" s="101"/>
      <c r="E1329" s="101"/>
      <c r="F1329" s="101"/>
      <c r="G1329" s="101"/>
      <c r="H1329" s="101"/>
      <c r="I1329" s="101"/>
      <c r="J1329" s="101"/>
      <c r="K1329" s="101"/>
      <c r="L1329" s="101"/>
      <c r="M1329" s="101"/>
      <c r="N1329" s="14"/>
      <c r="O1329" s="101"/>
      <c r="P1329" s="101"/>
      <c r="Q1329" s="101"/>
      <c r="R1329" s="102"/>
      <c r="S1329" s="101"/>
      <c r="T1329" s="101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</row>
    <row r="1330" spans="1:32" s="103" customFormat="1" x14ac:dyDescent="0.3">
      <c r="A1330" s="101"/>
      <c r="B1330" s="101"/>
      <c r="C1330" s="101"/>
      <c r="D1330" s="101"/>
      <c r="E1330" s="101"/>
      <c r="F1330" s="101"/>
      <c r="G1330" s="101"/>
      <c r="H1330" s="101"/>
      <c r="I1330" s="101"/>
      <c r="J1330" s="101"/>
      <c r="K1330" s="101"/>
      <c r="L1330" s="101"/>
      <c r="M1330" s="101"/>
      <c r="N1330" s="14"/>
      <c r="O1330" s="101"/>
      <c r="P1330" s="101"/>
      <c r="Q1330" s="101"/>
      <c r="R1330" s="102"/>
      <c r="S1330" s="101"/>
      <c r="T1330" s="101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</row>
    <row r="1331" spans="1:32" s="103" customFormat="1" x14ac:dyDescent="0.3">
      <c r="A1331" s="101"/>
      <c r="B1331" s="101"/>
      <c r="C1331" s="101"/>
      <c r="D1331" s="101"/>
      <c r="E1331" s="101"/>
      <c r="F1331" s="101"/>
      <c r="G1331" s="101"/>
      <c r="H1331" s="101"/>
      <c r="I1331" s="101"/>
      <c r="J1331" s="101"/>
      <c r="K1331" s="101"/>
      <c r="L1331" s="101"/>
      <c r="M1331" s="101"/>
      <c r="N1331" s="14"/>
      <c r="O1331" s="101"/>
      <c r="P1331" s="101"/>
      <c r="Q1331" s="101"/>
      <c r="R1331" s="82"/>
      <c r="S1331" s="101"/>
      <c r="T1331" s="101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</row>
    <row r="1332" spans="1:32" s="103" customFormat="1" x14ac:dyDescent="0.3">
      <c r="A1332" s="101"/>
      <c r="B1332" s="101"/>
      <c r="C1332" s="101"/>
      <c r="D1332" s="101"/>
      <c r="E1332" s="101"/>
      <c r="F1332" s="101"/>
      <c r="G1332" s="101"/>
      <c r="H1332" s="101"/>
      <c r="I1332" s="101"/>
      <c r="J1332" s="101"/>
      <c r="K1332" s="101"/>
      <c r="L1332" s="101"/>
      <c r="M1332" s="101"/>
      <c r="N1332" s="14"/>
      <c r="O1332" s="101"/>
      <c r="P1332" s="101"/>
      <c r="Q1332" s="101"/>
      <c r="R1332" s="102"/>
      <c r="S1332" s="101"/>
      <c r="T1332" s="101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</row>
    <row r="1333" spans="1:32" s="103" customFormat="1" x14ac:dyDescent="0.3">
      <c r="A1333" s="101"/>
      <c r="B1333" s="101"/>
      <c r="C1333" s="101"/>
      <c r="D1333" s="101"/>
      <c r="E1333" s="101"/>
      <c r="F1333" s="101"/>
      <c r="G1333" s="101"/>
      <c r="H1333" s="101"/>
      <c r="I1333" s="101"/>
      <c r="J1333" s="101"/>
      <c r="K1333" s="101"/>
      <c r="L1333" s="101"/>
      <c r="M1333" s="101"/>
      <c r="N1333" s="14"/>
      <c r="O1333" s="101"/>
      <c r="P1333" s="101"/>
      <c r="Q1333" s="101"/>
      <c r="R1333" s="102"/>
      <c r="S1333" s="101"/>
      <c r="T1333" s="101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</row>
    <row r="1334" spans="1:32" s="103" customFormat="1" x14ac:dyDescent="0.3">
      <c r="A1334" s="101"/>
      <c r="B1334" s="101"/>
      <c r="C1334" s="101"/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101"/>
      <c r="N1334" s="14"/>
      <c r="O1334" s="101"/>
      <c r="P1334" s="101"/>
      <c r="Q1334" s="101"/>
      <c r="R1334" s="102"/>
      <c r="S1334" s="101"/>
      <c r="T1334" s="101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</row>
    <row r="1335" spans="1:32" s="103" customFormat="1" x14ac:dyDescent="0.3">
      <c r="A1335" s="101"/>
      <c r="B1335" s="101"/>
      <c r="C1335" s="101"/>
      <c r="D1335" s="101"/>
      <c r="E1335" s="101"/>
      <c r="F1335" s="101"/>
      <c r="G1335" s="101"/>
      <c r="H1335" s="101"/>
      <c r="I1335" s="101"/>
      <c r="J1335" s="101"/>
      <c r="K1335" s="101"/>
      <c r="L1335" s="101"/>
      <c r="M1335" s="101"/>
      <c r="N1335" s="14"/>
      <c r="O1335" s="101"/>
      <c r="P1335" s="101"/>
      <c r="Q1335" s="101"/>
      <c r="R1335" s="102"/>
      <c r="S1335" s="101"/>
      <c r="T1335" s="101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</row>
    <row r="1336" spans="1:32" s="103" customFormat="1" x14ac:dyDescent="0.3">
      <c r="A1336" s="101"/>
      <c r="B1336" s="101"/>
      <c r="C1336" s="101"/>
      <c r="D1336" s="101"/>
      <c r="E1336" s="101"/>
      <c r="F1336" s="101"/>
      <c r="G1336" s="101"/>
      <c r="H1336" s="101"/>
      <c r="I1336" s="101"/>
      <c r="J1336" s="101"/>
      <c r="K1336" s="101"/>
      <c r="L1336" s="101"/>
      <c r="M1336" s="101"/>
      <c r="N1336" s="14"/>
      <c r="O1336" s="101"/>
      <c r="P1336" s="101"/>
      <c r="Q1336" s="101"/>
      <c r="R1336" s="102"/>
      <c r="S1336" s="101"/>
      <c r="T1336" s="101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</row>
    <row r="1337" spans="1:32" s="103" customFormat="1" x14ac:dyDescent="0.3">
      <c r="A1337" s="101"/>
      <c r="B1337" s="101"/>
      <c r="C1337" s="101"/>
      <c r="D1337" s="101"/>
      <c r="E1337" s="101"/>
      <c r="F1337" s="101"/>
      <c r="G1337" s="101"/>
      <c r="H1337" s="101"/>
      <c r="I1337" s="101"/>
      <c r="J1337" s="101"/>
      <c r="K1337" s="101"/>
      <c r="L1337" s="101"/>
      <c r="M1337" s="101"/>
      <c r="N1337" s="14"/>
      <c r="O1337" s="101"/>
      <c r="P1337" s="101"/>
      <c r="Q1337" s="101"/>
      <c r="R1337" s="102"/>
      <c r="S1337" s="101"/>
      <c r="T1337" s="101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</row>
    <row r="1338" spans="1:32" s="103" customFormat="1" x14ac:dyDescent="0.3">
      <c r="A1338" s="101"/>
      <c r="B1338" s="101"/>
      <c r="C1338" s="101"/>
      <c r="D1338" s="101"/>
      <c r="E1338" s="101"/>
      <c r="F1338" s="101"/>
      <c r="G1338" s="101"/>
      <c r="H1338" s="101"/>
      <c r="I1338" s="101"/>
      <c r="J1338" s="101"/>
      <c r="K1338" s="101"/>
      <c r="L1338" s="101"/>
      <c r="M1338" s="101"/>
      <c r="N1338" s="14"/>
      <c r="O1338" s="101"/>
      <c r="P1338" s="101"/>
      <c r="Q1338" s="101"/>
      <c r="R1338" s="102"/>
      <c r="S1338" s="101"/>
      <c r="T1338" s="101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</row>
    <row r="1339" spans="1:32" s="103" customFormat="1" x14ac:dyDescent="0.3">
      <c r="A1339" s="101"/>
      <c r="B1339" s="101"/>
      <c r="C1339" s="101"/>
      <c r="D1339" s="101"/>
      <c r="E1339" s="101"/>
      <c r="F1339" s="101"/>
      <c r="G1339" s="101"/>
      <c r="H1339" s="101"/>
      <c r="I1339" s="101"/>
      <c r="J1339" s="101"/>
      <c r="K1339" s="101"/>
      <c r="L1339" s="101"/>
      <c r="M1339" s="101"/>
      <c r="N1339" s="14"/>
      <c r="O1339" s="101"/>
      <c r="P1339" s="101"/>
      <c r="Q1339" s="101"/>
      <c r="R1339" s="102"/>
      <c r="S1339" s="101"/>
      <c r="T1339" s="101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</row>
    <row r="1340" spans="1:32" s="103" customFormat="1" x14ac:dyDescent="0.3">
      <c r="A1340" s="101"/>
      <c r="B1340" s="101"/>
      <c r="C1340" s="101"/>
      <c r="D1340" s="101"/>
      <c r="E1340" s="101"/>
      <c r="F1340" s="101"/>
      <c r="G1340" s="101"/>
      <c r="H1340" s="101"/>
      <c r="I1340" s="101"/>
      <c r="J1340" s="101"/>
      <c r="K1340" s="101"/>
      <c r="L1340" s="101"/>
      <c r="M1340" s="101"/>
      <c r="N1340" s="14"/>
      <c r="O1340" s="101"/>
      <c r="P1340" s="101"/>
      <c r="Q1340" s="101"/>
      <c r="R1340" s="102"/>
      <c r="S1340" s="101"/>
      <c r="T1340" s="101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</row>
    <row r="1341" spans="1:32" s="103" customFormat="1" x14ac:dyDescent="0.3">
      <c r="A1341" s="101"/>
      <c r="B1341" s="101"/>
      <c r="C1341" s="101"/>
      <c r="D1341" s="101"/>
      <c r="E1341" s="101"/>
      <c r="F1341" s="101"/>
      <c r="G1341" s="101"/>
      <c r="H1341" s="101"/>
      <c r="I1341" s="101"/>
      <c r="J1341" s="101"/>
      <c r="K1341" s="101"/>
      <c r="L1341" s="101"/>
      <c r="M1341" s="101"/>
      <c r="N1341" s="14"/>
      <c r="O1341" s="101"/>
      <c r="P1341" s="101"/>
      <c r="Q1341" s="101"/>
      <c r="R1341" s="102"/>
      <c r="S1341" s="101"/>
      <c r="T1341" s="101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</row>
    <row r="1342" spans="1:32" s="103" customFormat="1" x14ac:dyDescent="0.3">
      <c r="A1342" s="101"/>
      <c r="B1342" s="101"/>
      <c r="C1342" s="101"/>
      <c r="D1342" s="101"/>
      <c r="E1342" s="101"/>
      <c r="F1342" s="101"/>
      <c r="G1342" s="101"/>
      <c r="H1342" s="101"/>
      <c r="I1342" s="101"/>
      <c r="J1342" s="101"/>
      <c r="K1342" s="101"/>
      <c r="L1342" s="101"/>
      <c r="M1342" s="101"/>
      <c r="N1342" s="14"/>
      <c r="O1342" s="101"/>
      <c r="P1342" s="101"/>
      <c r="Q1342" s="101"/>
      <c r="R1342" s="102"/>
      <c r="S1342" s="101"/>
      <c r="T1342" s="101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</row>
    <row r="1343" spans="1:32" s="103" customFormat="1" x14ac:dyDescent="0.3">
      <c r="A1343" s="101"/>
      <c r="B1343" s="101"/>
      <c r="C1343" s="101"/>
      <c r="D1343" s="101"/>
      <c r="E1343" s="101"/>
      <c r="F1343" s="101"/>
      <c r="G1343" s="101"/>
      <c r="H1343" s="101"/>
      <c r="I1343" s="101"/>
      <c r="J1343" s="101"/>
      <c r="K1343" s="101"/>
      <c r="L1343" s="101"/>
      <c r="M1343" s="101"/>
      <c r="N1343" s="14"/>
      <c r="O1343" s="101"/>
      <c r="P1343" s="101"/>
      <c r="Q1343" s="101"/>
      <c r="R1343" s="102"/>
      <c r="S1343" s="101"/>
      <c r="T1343" s="101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</row>
    <row r="1344" spans="1:32" s="103" customFormat="1" x14ac:dyDescent="0.3">
      <c r="A1344" s="101"/>
      <c r="B1344" s="101"/>
      <c r="C1344" s="101"/>
      <c r="D1344" s="101"/>
      <c r="E1344" s="101"/>
      <c r="F1344" s="101"/>
      <c r="G1344" s="101"/>
      <c r="H1344" s="101"/>
      <c r="I1344" s="101"/>
      <c r="J1344" s="101"/>
      <c r="K1344" s="101"/>
      <c r="L1344" s="101"/>
      <c r="M1344" s="101"/>
      <c r="N1344" s="14"/>
      <c r="O1344" s="101"/>
      <c r="P1344" s="101"/>
      <c r="Q1344" s="101"/>
      <c r="R1344" s="102"/>
      <c r="S1344" s="101"/>
      <c r="T1344" s="101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</row>
    <row r="1345" spans="1:32" s="103" customFormat="1" x14ac:dyDescent="0.3">
      <c r="A1345" s="101"/>
      <c r="B1345" s="101"/>
      <c r="C1345" s="101"/>
      <c r="D1345" s="101"/>
      <c r="E1345" s="101"/>
      <c r="F1345" s="101"/>
      <c r="G1345" s="101"/>
      <c r="H1345" s="101"/>
      <c r="I1345" s="101"/>
      <c r="J1345" s="101"/>
      <c r="K1345" s="101"/>
      <c r="L1345" s="101"/>
      <c r="M1345" s="101"/>
      <c r="N1345" s="14"/>
      <c r="O1345" s="101"/>
      <c r="P1345" s="101"/>
      <c r="Q1345" s="101"/>
      <c r="R1345" s="102"/>
      <c r="S1345" s="101"/>
      <c r="T1345" s="101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</row>
    <row r="1346" spans="1:32" s="103" customFormat="1" x14ac:dyDescent="0.3">
      <c r="A1346" s="101"/>
      <c r="B1346" s="101"/>
      <c r="C1346" s="101"/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101"/>
      <c r="N1346" s="14"/>
      <c r="O1346" s="101"/>
      <c r="P1346" s="101"/>
      <c r="Q1346" s="101"/>
      <c r="R1346" s="102"/>
      <c r="S1346" s="101"/>
      <c r="T1346" s="101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</row>
    <row r="1347" spans="1:32" s="103" customFormat="1" x14ac:dyDescent="0.3">
      <c r="A1347" s="101"/>
      <c r="B1347" s="101"/>
      <c r="C1347" s="101"/>
      <c r="D1347" s="101"/>
      <c r="E1347" s="101"/>
      <c r="F1347" s="101"/>
      <c r="G1347" s="101"/>
      <c r="H1347" s="101"/>
      <c r="I1347" s="101"/>
      <c r="J1347" s="101"/>
      <c r="K1347" s="101"/>
      <c r="L1347" s="101"/>
      <c r="M1347" s="101"/>
      <c r="N1347" s="14"/>
      <c r="O1347" s="101"/>
      <c r="P1347" s="101"/>
      <c r="Q1347" s="101"/>
      <c r="R1347" s="102"/>
      <c r="S1347" s="101"/>
      <c r="T1347" s="101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</row>
    <row r="1348" spans="1:32" s="103" customFormat="1" x14ac:dyDescent="0.3">
      <c r="A1348" s="101"/>
      <c r="B1348" s="101"/>
      <c r="C1348" s="101"/>
      <c r="D1348" s="101"/>
      <c r="E1348" s="101"/>
      <c r="F1348" s="101"/>
      <c r="G1348" s="101"/>
      <c r="H1348" s="101"/>
      <c r="I1348" s="101"/>
      <c r="J1348" s="101"/>
      <c r="K1348" s="101"/>
      <c r="L1348" s="101"/>
      <c r="M1348" s="101"/>
      <c r="N1348" s="14"/>
      <c r="O1348" s="101"/>
      <c r="P1348" s="101"/>
      <c r="Q1348" s="101"/>
      <c r="R1348" s="102"/>
      <c r="S1348" s="101"/>
      <c r="T1348" s="101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</row>
    <row r="1349" spans="1:32" s="103" customFormat="1" x14ac:dyDescent="0.3">
      <c r="A1349" s="101"/>
      <c r="B1349" s="101"/>
      <c r="C1349" s="101"/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101"/>
      <c r="N1349" s="14"/>
      <c r="O1349" s="101"/>
      <c r="P1349" s="101"/>
      <c r="Q1349" s="101"/>
      <c r="R1349" s="102"/>
      <c r="S1349" s="101"/>
      <c r="T1349" s="101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</row>
    <row r="1350" spans="1:32" s="103" customFormat="1" x14ac:dyDescent="0.3">
      <c r="A1350" s="101"/>
      <c r="B1350" s="101"/>
      <c r="C1350" s="101"/>
      <c r="D1350" s="101"/>
      <c r="E1350" s="101"/>
      <c r="F1350" s="101"/>
      <c r="G1350" s="101"/>
      <c r="H1350" s="101"/>
      <c r="I1350" s="101"/>
      <c r="J1350" s="101"/>
      <c r="K1350" s="101"/>
      <c r="L1350" s="101"/>
      <c r="M1350" s="101"/>
      <c r="N1350" s="14"/>
      <c r="O1350" s="101"/>
      <c r="P1350" s="101"/>
      <c r="Q1350" s="101"/>
      <c r="R1350" s="102"/>
      <c r="S1350" s="101"/>
      <c r="T1350" s="101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</row>
    <row r="1351" spans="1:32" s="103" customFormat="1" x14ac:dyDescent="0.3">
      <c r="A1351" s="101"/>
      <c r="B1351" s="101"/>
      <c r="C1351" s="101"/>
      <c r="D1351" s="101"/>
      <c r="E1351" s="101"/>
      <c r="F1351" s="101"/>
      <c r="G1351" s="101"/>
      <c r="H1351" s="101"/>
      <c r="I1351" s="101"/>
      <c r="J1351" s="101"/>
      <c r="K1351" s="101"/>
      <c r="L1351" s="101"/>
      <c r="M1351" s="101"/>
      <c r="N1351" s="14"/>
      <c r="O1351" s="101"/>
      <c r="P1351" s="101"/>
      <c r="Q1351" s="101"/>
      <c r="R1351" s="102"/>
      <c r="S1351" s="101"/>
      <c r="T1351" s="101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</row>
    <row r="1352" spans="1:32" s="103" customFormat="1" x14ac:dyDescent="0.3">
      <c r="A1352" s="101"/>
      <c r="B1352" s="101"/>
      <c r="C1352" s="101"/>
      <c r="D1352" s="101"/>
      <c r="E1352" s="101"/>
      <c r="F1352" s="101"/>
      <c r="G1352" s="101"/>
      <c r="H1352" s="101"/>
      <c r="I1352" s="101"/>
      <c r="J1352" s="101"/>
      <c r="K1352" s="101"/>
      <c r="L1352" s="101"/>
      <c r="M1352" s="101"/>
      <c r="N1352" s="14"/>
      <c r="O1352" s="101"/>
      <c r="P1352" s="101"/>
      <c r="Q1352" s="101"/>
      <c r="R1352" s="102"/>
      <c r="S1352" s="101"/>
      <c r="T1352" s="101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</row>
    <row r="1353" spans="1:32" s="103" customFormat="1" x14ac:dyDescent="0.3">
      <c r="A1353" s="101"/>
      <c r="B1353" s="101"/>
      <c r="C1353" s="101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101"/>
      <c r="N1353" s="14"/>
      <c r="O1353" s="101"/>
      <c r="P1353" s="101"/>
      <c r="Q1353" s="101"/>
      <c r="R1353" s="102"/>
      <c r="S1353" s="101"/>
      <c r="T1353" s="101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</row>
    <row r="1354" spans="1:32" s="103" customFormat="1" x14ac:dyDescent="0.3">
      <c r="A1354" s="101"/>
      <c r="B1354" s="101"/>
      <c r="C1354" s="101"/>
      <c r="D1354" s="101"/>
      <c r="E1354" s="101"/>
      <c r="F1354" s="101"/>
      <c r="G1354" s="101"/>
      <c r="H1354" s="101"/>
      <c r="I1354" s="101"/>
      <c r="J1354" s="101"/>
      <c r="K1354" s="101"/>
      <c r="L1354" s="101"/>
      <c r="M1354" s="101"/>
      <c r="N1354" s="14"/>
      <c r="O1354" s="101"/>
      <c r="P1354" s="101"/>
      <c r="Q1354" s="101"/>
      <c r="R1354" s="102"/>
      <c r="S1354" s="101"/>
      <c r="T1354" s="101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</row>
    <row r="1355" spans="1:32" s="103" customFormat="1" x14ac:dyDescent="0.3">
      <c r="A1355" s="101"/>
      <c r="B1355" s="101"/>
      <c r="C1355" s="101"/>
      <c r="D1355" s="101"/>
      <c r="E1355" s="101"/>
      <c r="F1355" s="101"/>
      <c r="G1355" s="101"/>
      <c r="H1355" s="101"/>
      <c r="I1355" s="101"/>
      <c r="J1355" s="101"/>
      <c r="K1355" s="101"/>
      <c r="L1355" s="101"/>
      <c r="M1355" s="101"/>
      <c r="N1355" s="14"/>
      <c r="O1355" s="101"/>
      <c r="P1355" s="101"/>
      <c r="Q1355" s="101"/>
      <c r="R1355" s="102"/>
      <c r="S1355" s="101"/>
      <c r="T1355" s="101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</row>
    <row r="1356" spans="1:32" s="103" customFormat="1" x14ac:dyDescent="0.3">
      <c r="A1356" s="101"/>
      <c r="B1356" s="101"/>
      <c r="C1356" s="101"/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101"/>
      <c r="N1356" s="14"/>
      <c r="O1356" s="101"/>
      <c r="P1356" s="101"/>
      <c r="Q1356" s="101"/>
      <c r="R1356" s="102"/>
      <c r="S1356" s="101"/>
      <c r="T1356" s="101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</row>
    <row r="1357" spans="1:32" s="103" customFormat="1" x14ac:dyDescent="0.3">
      <c r="A1357" s="101"/>
      <c r="B1357" s="101"/>
      <c r="C1357" s="101"/>
      <c r="D1357" s="101"/>
      <c r="E1357" s="101"/>
      <c r="F1357" s="101"/>
      <c r="G1357" s="101"/>
      <c r="H1357" s="101"/>
      <c r="I1357" s="101"/>
      <c r="J1357" s="101"/>
      <c r="K1357" s="101"/>
      <c r="L1357" s="101"/>
      <c r="M1357" s="101"/>
      <c r="N1357" s="14"/>
      <c r="O1357" s="101"/>
      <c r="P1357" s="101"/>
      <c r="Q1357" s="101"/>
      <c r="R1357" s="102"/>
      <c r="S1357" s="101"/>
      <c r="T1357" s="101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</row>
    <row r="1358" spans="1:32" s="103" customFormat="1" x14ac:dyDescent="0.3">
      <c r="A1358" s="101"/>
      <c r="B1358" s="101"/>
      <c r="C1358" s="101"/>
      <c r="D1358" s="101"/>
      <c r="E1358" s="101"/>
      <c r="F1358" s="101"/>
      <c r="G1358" s="101"/>
      <c r="H1358" s="101"/>
      <c r="I1358" s="101"/>
      <c r="J1358" s="101"/>
      <c r="K1358" s="101"/>
      <c r="L1358" s="101"/>
      <c r="M1358" s="101"/>
      <c r="N1358" s="14"/>
      <c r="O1358" s="101"/>
      <c r="P1358" s="101"/>
      <c r="Q1358" s="101"/>
      <c r="R1358" s="102"/>
      <c r="S1358" s="101"/>
      <c r="T1358" s="101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</row>
    <row r="1359" spans="1:32" s="103" customFormat="1" x14ac:dyDescent="0.3">
      <c r="A1359" s="101"/>
      <c r="B1359" s="101"/>
      <c r="C1359" s="101"/>
      <c r="D1359" s="101"/>
      <c r="E1359" s="101"/>
      <c r="F1359" s="101"/>
      <c r="G1359" s="101"/>
      <c r="H1359" s="101"/>
      <c r="I1359" s="101"/>
      <c r="J1359" s="101"/>
      <c r="K1359" s="101"/>
      <c r="L1359" s="101"/>
      <c r="M1359" s="101"/>
      <c r="N1359" s="14"/>
      <c r="O1359" s="101"/>
      <c r="P1359" s="101"/>
      <c r="Q1359" s="101"/>
      <c r="R1359" s="102"/>
      <c r="S1359" s="101"/>
      <c r="T1359" s="101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</row>
    <row r="1360" spans="1:32" s="103" customFormat="1" x14ac:dyDescent="0.3">
      <c r="A1360" s="101"/>
      <c r="B1360" s="101"/>
      <c r="C1360" s="101"/>
      <c r="D1360" s="101"/>
      <c r="E1360" s="101"/>
      <c r="F1360" s="101"/>
      <c r="G1360" s="101"/>
      <c r="H1360" s="101"/>
      <c r="I1360" s="101"/>
      <c r="J1360" s="101"/>
      <c r="K1360" s="101"/>
      <c r="L1360" s="101"/>
      <c r="M1360" s="101"/>
      <c r="N1360" s="14"/>
      <c r="O1360" s="101"/>
      <c r="P1360" s="101"/>
      <c r="Q1360" s="101"/>
      <c r="R1360" s="102"/>
      <c r="S1360" s="101"/>
      <c r="T1360" s="101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</row>
    <row r="1361" spans="1:32" s="103" customFormat="1" x14ac:dyDescent="0.3">
      <c r="A1361" s="101"/>
      <c r="B1361" s="101"/>
      <c r="C1361" s="101"/>
      <c r="D1361" s="101"/>
      <c r="E1361" s="101"/>
      <c r="F1361" s="101"/>
      <c r="G1361" s="101"/>
      <c r="H1361" s="101"/>
      <c r="I1361" s="101"/>
      <c r="J1361" s="101"/>
      <c r="K1361" s="101"/>
      <c r="L1361" s="101"/>
      <c r="M1361" s="101"/>
      <c r="N1361" s="14"/>
      <c r="O1361" s="101"/>
      <c r="P1361" s="101"/>
      <c r="Q1361" s="101"/>
      <c r="R1361" s="102"/>
      <c r="S1361" s="101"/>
      <c r="T1361" s="101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</row>
    <row r="1362" spans="1:32" s="103" customFormat="1" x14ac:dyDescent="0.3">
      <c r="A1362" s="101"/>
      <c r="B1362" s="101"/>
      <c r="C1362" s="101"/>
      <c r="D1362" s="101"/>
      <c r="E1362" s="101"/>
      <c r="F1362" s="101"/>
      <c r="G1362" s="101"/>
      <c r="H1362" s="101"/>
      <c r="I1362" s="101"/>
      <c r="J1362" s="101"/>
      <c r="K1362" s="101"/>
      <c r="L1362" s="101"/>
      <c r="M1362" s="101"/>
      <c r="N1362" s="14"/>
      <c r="O1362" s="101"/>
      <c r="P1362" s="101"/>
      <c r="Q1362" s="101"/>
      <c r="R1362" s="102"/>
      <c r="S1362" s="101"/>
      <c r="T1362" s="101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</row>
    <row r="1363" spans="1:32" s="103" customFormat="1" x14ac:dyDescent="0.3">
      <c r="A1363" s="101"/>
      <c r="B1363" s="101"/>
      <c r="C1363" s="101"/>
      <c r="D1363" s="101"/>
      <c r="E1363" s="101"/>
      <c r="F1363" s="101"/>
      <c r="G1363" s="101"/>
      <c r="H1363" s="101"/>
      <c r="I1363" s="101"/>
      <c r="J1363" s="101"/>
      <c r="K1363" s="101"/>
      <c r="L1363" s="101"/>
      <c r="M1363" s="101"/>
      <c r="N1363" s="14"/>
      <c r="O1363" s="101"/>
      <c r="P1363" s="101"/>
      <c r="Q1363" s="101"/>
      <c r="R1363" s="102"/>
      <c r="S1363" s="101"/>
      <c r="T1363" s="101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</row>
    <row r="1364" spans="1:32" s="103" customFormat="1" x14ac:dyDescent="0.3">
      <c r="A1364" s="101"/>
      <c r="B1364" s="101"/>
      <c r="C1364" s="101"/>
      <c r="D1364" s="101"/>
      <c r="E1364" s="101"/>
      <c r="F1364" s="101"/>
      <c r="G1364" s="101"/>
      <c r="H1364" s="101"/>
      <c r="I1364" s="101"/>
      <c r="J1364" s="101"/>
      <c r="K1364" s="101"/>
      <c r="L1364" s="101"/>
      <c r="M1364" s="101"/>
      <c r="N1364" s="14"/>
      <c r="O1364" s="101"/>
      <c r="P1364" s="101"/>
      <c r="Q1364" s="101"/>
      <c r="R1364" s="102"/>
      <c r="S1364" s="101"/>
      <c r="T1364" s="101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</row>
    <row r="1365" spans="1:32" s="103" customFormat="1" x14ac:dyDescent="0.3">
      <c r="A1365" s="101"/>
      <c r="B1365" s="101"/>
      <c r="C1365" s="101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101"/>
      <c r="N1365" s="14"/>
      <c r="O1365" s="101"/>
      <c r="P1365" s="101"/>
      <c r="Q1365" s="101"/>
      <c r="R1365" s="102"/>
      <c r="S1365" s="101"/>
      <c r="T1365" s="101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</row>
    <row r="1366" spans="1:32" ht="15" customHeight="1" x14ac:dyDescent="0.3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</row>
    <row r="1367" spans="1:32" ht="15" customHeight="1" x14ac:dyDescent="0.3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</row>
    <row r="1368" spans="1:32" ht="15" customHeight="1" x14ac:dyDescent="0.3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</row>
    <row r="1369" spans="1:32" ht="15" customHeight="1" x14ac:dyDescent="0.3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</row>
    <row r="1370" spans="1:32" ht="15" customHeight="1" x14ac:dyDescent="0.3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</row>
    <row r="1371" spans="1:32" ht="15" customHeight="1" x14ac:dyDescent="0.3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</row>
    <row r="1372" spans="1:32" ht="15" customHeight="1" x14ac:dyDescent="0.3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</row>
    <row r="1373" spans="1:32" ht="15" customHeight="1" x14ac:dyDescent="0.3">
      <c r="A1373" s="14"/>
      <c r="B1373" s="14"/>
      <c r="C1373" s="14"/>
      <c r="D1373" s="14"/>
      <c r="E1373" s="14"/>
      <c r="F1373" s="14"/>
      <c r="G1373" s="14"/>
      <c r="H1373" s="10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</row>
    <row r="1374" spans="1:32" ht="15" customHeight="1" x14ac:dyDescent="0.3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</row>
    <row r="1375" spans="1:32" ht="15" customHeight="1" x14ac:dyDescent="0.3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</row>
    <row r="1376" spans="1:32" ht="15" customHeight="1" x14ac:dyDescent="0.3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</row>
    <row r="1377" spans="1:32" ht="15" customHeight="1" x14ac:dyDescent="0.3">
      <c r="A1377" s="14"/>
      <c r="B1377" s="21"/>
      <c r="C1377" s="21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</row>
    <row r="1378" spans="1:32" ht="15" customHeight="1" x14ac:dyDescent="0.3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</row>
    <row r="1379" spans="1:32" ht="15" customHeight="1" x14ac:dyDescent="0.3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</row>
    <row r="1380" spans="1:32" ht="15" customHeight="1" x14ac:dyDescent="0.3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</row>
    <row r="1381" spans="1:32" ht="15" customHeight="1" x14ac:dyDescent="0.3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</row>
    <row r="1382" spans="1:32" ht="15" customHeight="1" x14ac:dyDescent="0.3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</row>
    <row r="1383" spans="1:32" ht="15" customHeight="1" x14ac:dyDescent="0.3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</row>
    <row r="1384" spans="1:32" ht="15" customHeight="1" x14ac:dyDescent="0.3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</row>
    <row r="1385" spans="1:32" ht="15" customHeight="1" x14ac:dyDescent="0.3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</row>
    <row r="1386" spans="1:32" ht="15" customHeight="1" x14ac:dyDescent="0.3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</row>
    <row r="1387" spans="1:32" ht="15" customHeight="1" x14ac:dyDescent="0.3">
      <c r="A1387" s="14"/>
      <c r="B1387" s="14"/>
      <c r="C1387" s="16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</row>
    <row r="1388" spans="1:32" ht="15" customHeight="1" x14ac:dyDescent="0.3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</row>
    <row r="1389" spans="1:32" ht="15" customHeight="1" x14ac:dyDescent="0.3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</row>
    <row r="1390" spans="1:32" ht="15" customHeight="1" x14ac:dyDescent="0.3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</row>
    <row r="1391" spans="1:32" ht="15" customHeight="1" x14ac:dyDescent="0.3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</row>
    <row r="1392" spans="1:32" ht="15" customHeight="1" x14ac:dyDescent="0.3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</row>
    <row r="1393" spans="1:32" ht="15" customHeight="1" x14ac:dyDescent="0.3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</row>
    <row r="1394" spans="1:32" ht="15" customHeight="1" x14ac:dyDescent="0.3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</row>
    <row r="1395" spans="1:32" ht="15" customHeight="1" x14ac:dyDescent="0.3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</row>
    <row r="1396" spans="1:32" ht="15" customHeight="1" x14ac:dyDescent="0.3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</row>
    <row r="1397" spans="1:32" ht="15" customHeight="1" x14ac:dyDescent="0.3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</row>
    <row r="1398" spans="1:32" ht="15" customHeight="1" x14ac:dyDescent="0.3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</row>
    <row r="1399" spans="1:32" ht="15" customHeight="1" x14ac:dyDescent="0.3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</row>
    <row r="1400" spans="1:32" ht="15" customHeight="1" x14ac:dyDescent="0.3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</row>
    <row r="1401" spans="1:32" ht="15" customHeight="1" x14ac:dyDescent="0.3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</row>
    <row r="1402" spans="1:32" ht="15" customHeight="1" x14ac:dyDescent="0.3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</row>
    <row r="1403" spans="1:32" ht="15" customHeight="1" x14ac:dyDescent="0.3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</row>
    <row r="1404" spans="1:32" ht="15" customHeight="1" x14ac:dyDescent="0.3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</row>
    <row r="1405" spans="1:32" ht="15" customHeight="1" x14ac:dyDescent="0.3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</row>
    <row r="1406" spans="1:32" ht="15" customHeight="1" x14ac:dyDescent="0.3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</row>
    <row r="1407" spans="1:32" ht="15" customHeight="1" x14ac:dyDescent="0.3">
      <c r="A1407" s="14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</row>
    <row r="1408" spans="1:32" ht="15" customHeight="1" x14ac:dyDescent="0.3">
      <c r="A1408" s="14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</row>
    <row r="1409" spans="1:32" ht="15" customHeight="1" x14ac:dyDescent="0.3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</row>
    <row r="1410" spans="1:32" ht="15" customHeight="1" x14ac:dyDescent="0.3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</row>
    <row r="1411" spans="1:32" ht="15" customHeight="1" x14ac:dyDescent="0.3">
      <c r="A1411" s="14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</row>
    <row r="1412" spans="1:32" ht="15" customHeight="1" x14ac:dyDescent="0.3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</row>
    <row r="1413" spans="1:32" ht="15" customHeight="1" x14ac:dyDescent="0.3">
      <c r="A1413" s="14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</row>
    <row r="1414" spans="1:32" ht="15" customHeight="1" x14ac:dyDescent="0.3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</row>
    <row r="1415" spans="1:32" ht="15" customHeight="1" x14ac:dyDescent="0.3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</row>
    <row r="1416" spans="1:32" ht="15" customHeight="1" x14ac:dyDescent="0.3">
      <c r="A1416" s="14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</row>
    <row r="1417" spans="1:32" ht="15" customHeight="1" x14ac:dyDescent="0.3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</row>
    <row r="1418" spans="1:32" ht="15" customHeight="1" x14ac:dyDescent="0.3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</row>
    <row r="1419" spans="1:32" ht="15" customHeight="1" x14ac:dyDescent="0.3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</row>
    <row r="1420" spans="1:32" ht="15" customHeight="1" x14ac:dyDescent="0.3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</row>
    <row r="1421" spans="1:32" ht="15" customHeight="1" x14ac:dyDescent="0.3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</row>
    <row r="1422" spans="1:32" ht="15" customHeight="1" x14ac:dyDescent="0.3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</row>
    <row r="1423" spans="1:32" ht="15" customHeight="1" x14ac:dyDescent="0.3">
      <c r="A1423" s="14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</row>
    <row r="1424" spans="1:32" ht="15" customHeight="1" x14ac:dyDescent="0.3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</row>
    <row r="1425" spans="1:32" ht="15" customHeight="1" x14ac:dyDescent="0.3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</row>
    <row r="1426" spans="1:32" ht="15" customHeight="1" x14ac:dyDescent="0.3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</row>
    <row r="1427" spans="1:32" ht="15" customHeight="1" x14ac:dyDescent="0.3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</row>
    <row r="1428" spans="1:32" ht="15" customHeight="1" x14ac:dyDescent="0.3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</row>
    <row r="1429" spans="1:32" ht="15" customHeight="1" x14ac:dyDescent="0.3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</row>
    <row r="1430" spans="1:32" ht="15" customHeight="1" x14ac:dyDescent="0.3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</row>
    <row r="1431" spans="1:32" ht="15" customHeight="1" x14ac:dyDescent="0.3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</row>
    <row r="1432" spans="1:32" ht="15" customHeight="1" x14ac:dyDescent="0.3">
      <c r="A1432" s="14"/>
      <c r="B1432" s="105"/>
      <c r="C1432" s="80"/>
      <c r="D1432" s="14"/>
      <c r="E1432" s="14"/>
      <c r="F1432" s="14"/>
      <c r="G1432" s="14"/>
      <c r="H1432" s="80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</row>
    <row r="1433" spans="1:32" ht="15" customHeight="1" x14ac:dyDescent="0.3">
      <c r="A1433" s="14"/>
      <c r="B1433" s="105"/>
      <c r="C1433" s="80"/>
      <c r="D1433" s="14"/>
      <c r="E1433" s="14"/>
      <c r="F1433" s="14"/>
      <c r="G1433" s="14"/>
      <c r="H1433" s="80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</row>
    <row r="1434" spans="1:32" ht="15" customHeight="1" x14ac:dyDescent="0.3">
      <c r="A1434" s="14"/>
      <c r="B1434" s="105"/>
      <c r="C1434" s="80"/>
      <c r="D1434" s="14"/>
      <c r="E1434" s="14"/>
      <c r="F1434" s="14"/>
      <c r="G1434" s="14"/>
      <c r="H1434" s="80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</row>
    <row r="1435" spans="1:32" ht="15" customHeight="1" x14ac:dyDescent="0.3">
      <c r="A1435" s="14"/>
      <c r="B1435" s="105"/>
      <c r="C1435" s="80"/>
      <c r="D1435" s="14"/>
      <c r="E1435" s="14"/>
      <c r="F1435" s="14"/>
      <c r="G1435" s="14"/>
      <c r="H1435" s="80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</row>
    <row r="1436" spans="1:32" ht="15" customHeight="1" x14ac:dyDescent="0.3">
      <c r="A1436" s="14"/>
      <c r="B1436" s="106"/>
      <c r="C1436" s="107"/>
      <c r="D1436" s="14"/>
      <c r="E1436" s="14"/>
      <c r="F1436" s="14"/>
      <c r="G1436" s="14"/>
      <c r="H1436" s="107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</row>
    <row r="1437" spans="1:32" ht="15" customHeight="1" x14ac:dyDescent="0.3">
      <c r="A1437" s="14"/>
      <c r="B1437" s="106"/>
      <c r="C1437" s="107"/>
      <c r="D1437" s="14"/>
      <c r="E1437" s="14"/>
      <c r="F1437" s="14"/>
      <c r="G1437" s="14"/>
      <c r="H1437" s="107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</row>
    <row r="1438" spans="1:32" ht="15" customHeight="1" x14ac:dyDescent="0.3">
      <c r="A1438" s="14"/>
      <c r="B1438" s="105"/>
      <c r="C1438" s="80"/>
      <c r="D1438" s="14"/>
      <c r="E1438" s="14"/>
      <c r="F1438" s="14"/>
      <c r="G1438" s="14"/>
      <c r="H1438" s="80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</row>
    <row r="1439" spans="1:32" ht="15" customHeight="1" x14ac:dyDescent="0.3">
      <c r="A1439" s="14"/>
      <c r="B1439" s="108"/>
      <c r="C1439" s="109"/>
      <c r="D1439" s="14"/>
      <c r="E1439" s="14"/>
      <c r="F1439" s="14"/>
      <c r="G1439" s="14"/>
      <c r="H1439" s="109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</row>
    <row r="1440" spans="1:32" ht="15" customHeight="1" x14ac:dyDescent="0.3">
      <c r="A1440" s="14"/>
      <c r="B1440" s="108"/>
      <c r="C1440" s="109"/>
      <c r="D1440" s="14"/>
      <c r="E1440" s="14"/>
      <c r="F1440" s="14"/>
      <c r="G1440" s="14"/>
      <c r="H1440" s="109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</row>
    <row r="1441" spans="1:32" ht="15" customHeight="1" x14ac:dyDescent="0.3">
      <c r="A1441" s="14"/>
      <c r="B1441" s="108"/>
      <c r="C1441" s="109"/>
      <c r="D1441" s="14"/>
      <c r="E1441" s="14"/>
      <c r="F1441" s="14"/>
      <c r="G1441" s="14"/>
      <c r="H1441" s="109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</row>
    <row r="1442" spans="1:32" ht="15" customHeight="1" x14ac:dyDescent="0.3">
      <c r="A1442" s="14"/>
      <c r="B1442" s="108"/>
      <c r="C1442" s="109"/>
      <c r="D1442" s="14"/>
      <c r="E1442" s="14"/>
      <c r="F1442" s="14"/>
      <c r="G1442" s="14"/>
      <c r="H1442" s="109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</row>
    <row r="1443" spans="1:32" ht="15" customHeight="1" x14ac:dyDescent="0.3">
      <c r="A1443" s="14"/>
      <c r="B1443" s="105"/>
      <c r="C1443" s="80"/>
      <c r="D1443" s="14"/>
      <c r="E1443" s="14"/>
      <c r="F1443" s="14"/>
      <c r="G1443" s="14"/>
      <c r="H1443" s="80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</row>
    <row r="1444" spans="1:32" ht="15" customHeight="1" x14ac:dyDescent="0.3">
      <c r="A1444" s="14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</row>
    <row r="1445" spans="1:32" ht="15" customHeight="1" x14ac:dyDescent="0.3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</row>
    <row r="1446" spans="1:32" ht="15" customHeight="1" x14ac:dyDescent="0.3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</row>
    <row r="1447" spans="1:32" ht="15" customHeight="1" x14ac:dyDescent="0.3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</row>
    <row r="1448" spans="1:32" ht="15" customHeight="1" x14ac:dyDescent="0.3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</row>
    <row r="1449" spans="1:32" ht="15" customHeight="1" x14ac:dyDescent="0.3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</row>
    <row r="1450" spans="1:32" ht="15" customHeight="1" x14ac:dyDescent="0.3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</row>
    <row r="1451" spans="1:32" ht="15" customHeight="1" x14ac:dyDescent="0.3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</row>
    <row r="1452" spans="1:32" ht="15" customHeight="1" x14ac:dyDescent="0.3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</row>
    <row r="1453" spans="1:32" ht="15" customHeight="1" x14ac:dyDescent="0.3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</row>
    <row r="1454" spans="1:32" ht="15" customHeight="1" x14ac:dyDescent="0.3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</row>
    <row r="1455" spans="1:32" ht="15" customHeight="1" x14ac:dyDescent="0.3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</row>
    <row r="1456" spans="1:32" ht="15" customHeight="1" x14ac:dyDescent="0.3">
      <c r="A1456" s="14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</row>
    <row r="1457" spans="1:32" ht="15" customHeight="1" x14ac:dyDescent="0.3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</row>
    <row r="1458" spans="1:32" ht="15" customHeight="1" x14ac:dyDescent="0.3">
      <c r="A1458" s="14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</row>
    <row r="1459" spans="1:32" ht="15" customHeight="1" x14ac:dyDescent="0.3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</row>
    <row r="1460" spans="1:32" ht="15" customHeight="1" x14ac:dyDescent="0.3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</row>
    <row r="1461" spans="1:32" ht="15" customHeight="1" x14ac:dyDescent="0.3">
      <c r="A1461" s="14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</row>
    <row r="1462" spans="1:32" ht="15" customHeight="1" x14ac:dyDescent="0.3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</row>
    <row r="1463" spans="1:32" ht="15" customHeight="1" x14ac:dyDescent="0.3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</row>
    <row r="1464" spans="1:32" ht="15" customHeight="1" x14ac:dyDescent="0.3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</row>
    <row r="1465" spans="1:32" ht="15" customHeight="1" x14ac:dyDescent="0.3">
      <c r="A1465" s="14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</row>
    <row r="1466" spans="1:32" ht="15" customHeight="1" x14ac:dyDescent="0.3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</row>
    <row r="1467" spans="1:32" ht="15" customHeight="1" x14ac:dyDescent="0.3">
      <c r="A1467" s="14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</row>
    <row r="1468" spans="1:32" ht="15" customHeight="1" x14ac:dyDescent="0.3">
      <c r="A1468" s="14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</row>
    <row r="1469" spans="1:32" ht="15" customHeight="1" x14ac:dyDescent="0.3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</row>
    <row r="1470" spans="1:32" ht="15" customHeight="1" x14ac:dyDescent="0.3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</row>
    <row r="1471" spans="1:32" ht="15" customHeight="1" x14ac:dyDescent="0.3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</row>
    <row r="1472" spans="1:32" ht="15" customHeight="1" x14ac:dyDescent="0.3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</row>
    <row r="1473" spans="1:32" ht="15" customHeight="1" x14ac:dyDescent="0.3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</row>
    <row r="1474" spans="1:32" ht="15" customHeight="1" x14ac:dyDescent="0.3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</row>
    <row r="1475" spans="1:32" ht="15" customHeight="1" x14ac:dyDescent="0.3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</row>
    <row r="1476" spans="1:32" ht="15" customHeight="1" x14ac:dyDescent="0.3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</row>
    <row r="1477" spans="1:32" ht="15" customHeight="1" x14ac:dyDescent="0.3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</row>
    <row r="1478" spans="1:32" ht="15" customHeight="1" x14ac:dyDescent="0.3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</row>
    <row r="1479" spans="1:32" ht="15" customHeight="1" x14ac:dyDescent="0.3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</row>
    <row r="1480" spans="1:32" ht="15" customHeight="1" x14ac:dyDescent="0.3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</row>
    <row r="1481" spans="1:32" ht="15" customHeight="1" x14ac:dyDescent="0.3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</row>
    <row r="1482" spans="1:32" ht="15" customHeight="1" x14ac:dyDescent="0.3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</row>
    <row r="1483" spans="1:32" ht="15" customHeight="1" x14ac:dyDescent="0.3">
      <c r="A1483" s="14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</row>
    <row r="1484" spans="1:32" ht="15" customHeight="1" x14ac:dyDescent="0.3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</row>
    <row r="1485" spans="1:32" ht="15" customHeight="1" x14ac:dyDescent="0.3">
      <c r="A1485" s="14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</row>
    <row r="1486" spans="1:32" ht="15" customHeight="1" x14ac:dyDescent="0.3">
      <c r="A1486" s="14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</row>
    <row r="1487" spans="1:32" ht="15" customHeight="1" x14ac:dyDescent="0.3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</row>
    <row r="1488" spans="1:32" ht="15" customHeight="1" x14ac:dyDescent="0.3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</row>
    <row r="1489" spans="1:32" ht="15" customHeight="1" x14ac:dyDescent="0.3">
      <c r="A1489" s="14"/>
      <c r="B1489" s="81"/>
      <c r="C1489" s="82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</row>
    <row r="1490" spans="1:32" ht="15" customHeight="1" x14ac:dyDescent="0.3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</row>
    <row r="1491" spans="1:32" ht="15" customHeight="1" x14ac:dyDescent="0.3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</row>
    <row r="1492" spans="1:32" ht="15" customHeight="1" x14ac:dyDescent="0.3">
      <c r="A1492" s="14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</row>
    <row r="1493" spans="1:32" ht="15" customHeight="1" x14ac:dyDescent="0.3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</row>
    <row r="1494" spans="1:32" ht="15" customHeight="1" x14ac:dyDescent="0.3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</row>
    <row r="1495" spans="1:32" ht="15" customHeight="1" x14ac:dyDescent="0.3">
      <c r="A1495" s="14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</row>
    <row r="1496" spans="1:32" ht="15" customHeight="1" x14ac:dyDescent="0.3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</row>
    <row r="1497" spans="1:32" ht="15" customHeight="1" x14ac:dyDescent="0.3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</row>
    <row r="1498" spans="1:32" ht="15" customHeight="1" x14ac:dyDescent="0.3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</row>
    <row r="1499" spans="1:32" ht="15" customHeight="1" x14ac:dyDescent="0.3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</row>
    <row r="1500" spans="1:32" ht="15" customHeight="1" x14ac:dyDescent="0.3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</row>
    <row r="1501" spans="1:32" ht="15" customHeight="1" x14ac:dyDescent="0.3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</row>
    <row r="1502" spans="1:32" ht="15" customHeight="1" x14ac:dyDescent="0.3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</row>
    <row r="1503" spans="1:32" ht="15" customHeight="1" x14ac:dyDescent="0.3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</row>
    <row r="1504" spans="1:32" ht="15" customHeight="1" x14ac:dyDescent="0.3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</row>
    <row r="1505" spans="1:32" ht="15" customHeight="1" x14ac:dyDescent="0.3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</row>
    <row r="1506" spans="1:32" ht="15" customHeight="1" x14ac:dyDescent="0.3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</row>
    <row r="1507" spans="1:32" ht="15" customHeight="1" x14ac:dyDescent="0.3">
      <c r="A1507" s="14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</row>
    <row r="1508" spans="1:32" ht="15" customHeight="1" x14ac:dyDescent="0.3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</row>
    <row r="1509" spans="1:32" ht="15" customHeight="1" x14ac:dyDescent="0.3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</row>
    <row r="1510" spans="1:32" ht="15" customHeight="1" x14ac:dyDescent="0.3">
      <c r="A1510" s="14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</row>
    <row r="1511" spans="1:32" ht="15" customHeight="1" x14ac:dyDescent="0.3">
      <c r="A1511" s="14"/>
      <c r="B1511" s="14"/>
      <c r="C1511" s="14"/>
      <c r="D1511" s="14"/>
      <c r="E1511" s="14"/>
      <c r="F1511" s="14"/>
      <c r="G1511" s="14"/>
      <c r="H1511" s="14"/>
      <c r="I1511" s="14"/>
      <c r="J1511" s="91"/>
      <c r="K1511" s="91"/>
      <c r="L1511" s="91"/>
      <c r="M1511" s="91"/>
      <c r="N1511" s="14"/>
      <c r="O1511" s="91"/>
      <c r="P1511" s="91"/>
      <c r="Q1511" s="91"/>
      <c r="R1511" s="14"/>
      <c r="S1511" s="14"/>
      <c r="T1511" s="14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</row>
    <row r="1512" spans="1:32" ht="15" customHeight="1" x14ac:dyDescent="0.3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</row>
    <row r="1513" spans="1:32" ht="15" customHeight="1" x14ac:dyDescent="0.3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</row>
    <row r="1514" spans="1:32" ht="15" customHeight="1" x14ac:dyDescent="0.3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</row>
    <row r="1515" spans="1:32" ht="15" customHeight="1" x14ac:dyDescent="0.3">
      <c r="A1515" s="14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</row>
    <row r="1516" spans="1:32" ht="15" customHeight="1" x14ac:dyDescent="0.3">
      <c r="A1516" s="14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</row>
    <row r="1517" spans="1:32" ht="15" customHeight="1" x14ac:dyDescent="0.3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</row>
    <row r="1518" spans="1:32" ht="15" customHeight="1" x14ac:dyDescent="0.3">
      <c r="A1518" s="14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</row>
    <row r="1519" spans="1:32" ht="15" customHeight="1" x14ac:dyDescent="0.3">
      <c r="A1519" s="14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</row>
    <row r="1520" spans="1:32" ht="15" customHeight="1" x14ac:dyDescent="0.3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</row>
    <row r="1521" spans="1:32" ht="15" customHeight="1" x14ac:dyDescent="0.3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</row>
    <row r="1522" spans="1:32" ht="15" customHeight="1" x14ac:dyDescent="0.3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</row>
    <row r="1523" spans="1:32" ht="15" customHeight="1" x14ac:dyDescent="0.3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</row>
    <row r="1524" spans="1:32" ht="15" customHeight="1" x14ac:dyDescent="0.3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</row>
    <row r="1525" spans="1:32" ht="15" customHeight="1" x14ac:dyDescent="0.3">
      <c r="A1525" s="14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</row>
    <row r="1526" spans="1:32" ht="15" customHeight="1" x14ac:dyDescent="0.3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</row>
    <row r="1527" spans="1:32" ht="15" customHeight="1" x14ac:dyDescent="0.3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</row>
    <row r="1528" spans="1:32" ht="15" customHeight="1" x14ac:dyDescent="0.3">
      <c r="A1528" s="14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</row>
    <row r="1529" spans="1:32" ht="15" customHeight="1" x14ac:dyDescent="0.3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</row>
    <row r="1530" spans="1:32" ht="15" customHeight="1" x14ac:dyDescent="0.3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</row>
    <row r="1531" spans="1:32" ht="15" customHeight="1" x14ac:dyDescent="0.3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</row>
    <row r="1532" spans="1:32" ht="15" customHeight="1" x14ac:dyDescent="0.3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</row>
    <row r="1533" spans="1:32" ht="15" customHeight="1" x14ac:dyDescent="0.3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</row>
    <row r="1534" spans="1:32" ht="15" customHeight="1" x14ac:dyDescent="0.3">
      <c r="A1534" s="14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</row>
    <row r="1535" spans="1:32" ht="15" customHeight="1" x14ac:dyDescent="0.3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</row>
    <row r="1536" spans="1:32" ht="15" customHeight="1" x14ac:dyDescent="0.3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</row>
    <row r="1537" spans="1:32" ht="15" customHeight="1" x14ac:dyDescent="0.3">
      <c r="A1537" s="14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</row>
    <row r="1538" spans="1:32" ht="15" customHeight="1" x14ac:dyDescent="0.3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</row>
    <row r="1539" spans="1:32" ht="15" customHeight="1" x14ac:dyDescent="0.3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</row>
    <row r="1540" spans="1:32" ht="15" customHeight="1" x14ac:dyDescent="0.3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</row>
    <row r="1541" spans="1:32" ht="15" customHeight="1" x14ac:dyDescent="0.3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</row>
    <row r="1542" spans="1:32" ht="15" customHeight="1" x14ac:dyDescent="0.3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</row>
    <row r="1543" spans="1:32" ht="15" customHeight="1" x14ac:dyDescent="0.3">
      <c r="A1543" s="14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</row>
    <row r="1544" spans="1:32" ht="15" customHeight="1" x14ac:dyDescent="0.3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</row>
    <row r="1545" spans="1:32" ht="15" customHeight="1" x14ac:dyDescent="0.3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</row>
    <row r="1546" spans="1:32" ht="15" customHeight="1" x14ac:dyDescent="0.3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</row>
    <row r="1547" spans="1:32" ht="15" customHeight="1" x14ac:dyDescent="0.3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</row>
    <row r="1548" spans="1:32" ht="15" customHeight="1" x14ac:dyDescent="0.3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</row>
    <row r="1549" spans="1:32" ht="15" customHeight="1" x14ac:dyDescent="0.3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</row>
    <row r="1550" spans="1:32" ht="15" customHeight="1" x14ac:dyDescent="0.3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</row>
    <row r="1551" spans="1:32" ht="15" customHeight="1" x14ac:dyDescent="0.3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</row>
    <row r="1552" spans="1:32" ht="15" customHeight="1" x14ac:dyDescent="0.3">
      <c r="A1552" s="14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</row>
    <row r="1553" spans="1:32" ht="15" customHeight="1" x14ac:dyDescent="0.3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</row>
    <row r="1554" spans="1:32" ht="15" customHeight="1" x14ac:dyDescent="0.3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</row>
    <row r="1555" spans="1:32" ht="15" customHeight="1" x14ac:dyDescent="0.3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</row>
    <row r="1556" spans="1:32" ht="15" customHeight="1" x14ac:dyDescent="0.3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</row>
    <row r="1557" spans="1:32" ht="15" customHeight="1" x14ac:dyDescent="0.3">
      <c r="A1557" s="14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</row>
    <row r="1558" spans="1:32" ht="15" customHeight="1" x14ac:dyDescent="0.3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</row>
    <row r="1559" spans="1:32" ht="15" customHeight="1" x14ac:dyDescent="0.3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</row>
    <row r="1560" spans="1:32" ht="15" customHeight="1" x14ac:dyDescent="0.3">
      <c r="A1560" s="14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</row>
    <row r="1561" spans="1:32" ht="15" customHeight="1" x14ac:dyDescent="0.3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</row>
    <row r="1562" spans="1:32" ht="15" customHeight="1" x14ac:dyDescent="0.3">
      <c r="A1562" s="14"/>
      <c r="B1562" s="105"/>
      <c r="C1562" s="80"/>
      <c r="D1562" s="14"/>
      <c r="E1562" s="14"/>
      <c r="F1562" s="14"/>
      <c r="G1562" s="14"/>
      <c r="H1562" s="101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</row>
    <row r="1563" spans="1:32" ht="15" customHeight="1" x14ac:dyDescent="0.3">
      <c r="A1563" s="14"/>
      <c r="B1563" s="105"/>
      <c r="C1563" s="80"/>
      <c r="D1563" s="14"/>
      <c r="E1563" s="14"/>
      <c r="F1563" s="14"/>
      <c r="G1563" s="14"/>
      <c r="H1563" s="101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</row>
    <row r="1564" spans="1:32" ht="15" customHeight="1" x14ac:dyDescent="0.3">
      <c r="A1564" s="14"/>
      <c r="B1564" s="105"/>
      <c r="C1564" s="80"/>
      <c r="D1564" s="14"/>
      <c r="E1564" s="14"/>
      <c r="F1564" s="14"/>
      <c r="G1564" s="14"/>
      <c r="H1564" s="101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</row>
    <row r="1565" spans="1:32" ht="15" customHeight="1" x14ac:dyDescent="0.3">
      <c r="A1565" s="14"/>
      <c r="B1565" s="105"/>
      <c r="C1565" s="80"/>
      <c r="D1565" s="14"/>
      <c r="E1565" s="14"/>
      <c r="F1565" s="14"/>
      <c r="G1565" s="14"/>
      <c r="H1565" s="101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</row>
    <row r="1566" spans="1:32" ht="15" customHeight="1" x14ac:dyDescent="0.3">
      <c r="A1566" s="14"/>
      <c r="B1566" s="105"/>
      <c r="C1566" s="80"/>
      <c r="D1566" s="14"/>
      <c r="E1566" s="14"/>
      <c r="F1566" s="14"/>
      <c r="G1566" s="14"/>
      <c r="H1566" s="101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</row>
    <row r="1567" spans="1:32" ht="15" customHeight="1" x14ac:dyDescent="0.3">
      <c r="A1567" s="14"/>
      <c r="B1567" s="105"/>
      <c r="C1567" s="80"/>
      <c r="D1567" s="14"/>
      <c r="E1567" s="14"/>
      <c r="F1567" s="14"/>
      <c r="G1567" s="14"/>
      <c r="H1567" s="101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</row>
    <row r="1568" spans="1:32" ht="15" customHeight="1" x14ac:dyDescent="0.3">
      <c r="A1568" s="14"/>
      <c r="B1568" s="110"/>
      <c r="C1568" s="111"/>
      <c r="D1568" s="14"/>
      <c r="E1568" s="14"/>
      <c r="F1568" s="14"/>
      <c r="G1568" s="14"/>
      <c r="H1568" s="101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</row>
    <row r="1569" spans="1:32" ht="15" customHeight="1" x14ac:dyDescent="0.3">
      <c r="A1569" s="14"/>
      <c r="B1569" s="108"/>
      <c r="C1569" s="109"/>
      <c r="D1569" s="14"/>
      <c r="E1569" s="14"/>
      <c r="F1569" s="14"/>
      <c r="G1569" s="14"/>
      <c r="H1569" s="101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</row>
    <row r="1570" spans="1:32" ht="15" customHeight="1" x14ac:dyDescent="0.3">
      <c r="A1570" s="14"/>
      <c r="B1570" s="108"/>
      <c r="C1570" s="109"/>
      <c r="D1570" s="14"/>
      <c r="E1570" s="14"/>
      <c r="F1570" s="14"/>
      <c r="G1570" s="14"/>
      <c r="H1570" s="101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</row>
    <row r="1571" spans="1:32" ht="15" customHeight="1" x14ac:dyDescent="0.3">
      <c r="A1571" s="14"/>
      <c r="B1571" s="108"/>
      <c r="C1571" s="109"/>
      <c r="D1571" s="14"/>
      <c r="E1571" s="14"/>
      <c r="F1571" s="14"/>
      <c r="G1571" s="14"/>
      <c r="H1571" s="101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</row>
    <row r="1572" spans="1:32" ht="15" customHeight="1" x14ac:dyDescent="0.3">
      <c r="A1572" s="14"/>
      <c r="B1572" s="108"/>
      <c r="C1572" s="109"/>
      <c r="D1572" s="14"/>
      <c r="E1572" s="14"/>
      <c r="F1572" s="14"/>
      <c r="G1572" s="14"/>
      <c r="H1572" s="101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</row>
    <row r="1573" spans="1:32" ht="15" customHeight="1" x14ac:dyDescent="0.3">
      <c r="A1573" s="14"/>
      <c r="B1573" s="108"/>
      <c r="C1573" s="109"/>
      <c r="D1573" s="14"/>
      <c r="E1573" s="14"/>
      <c r="F1573" s="14"/>
      <c r="G1573" s="14"/>
      <c r="H1573" s="101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</row>
    <row r="1574" spans="1:32" ht="15" customHeight="1" x14ac:dyDescent="0.3">
      <c r="A1574" s="14"/>
      <c r="B1574" s="108"/>
      <c r="C1574" s="109"/>
      <c r="D1574" s="14"/>
      <c r="E1574" s="14"/>
      <c r="F1574" s="14"/>
      <c r="G1574" s="14"/>
      <c r="H1574" s="101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</row>
    <row r="1575" spans="1:32" ht="15" customHeight="1" x14ac:dyDescent="0.3">
      <c r="A1575" s="75"/>
      <c r="B1575" s="108"/>
      <c r="C1575" s="109"/>
      <c r="D1575" s="14"/>
      <c r="E1575" s="14"/>
      <c r="F1575" s="14"/>
      <c r="G1575" s="75"/>
      <c r="H1575" s="112"/>
      <c r="I1575" s="14"/>
      <c r="J1575" s="75"/>
      <c r="K1575" s="75"/>
      <c r="L1575" s="75"/>
      <c r="M1575" s="75"/>
      <c r="N1575" s="14"/>
      <c r="O1575" s="75"/>
      <c r="P1575" s="75"/>
      <c r="Q1575" s="75"/>
      <c r="R1575" s="14"/>
      <c r="S1575" s="14"/>
      <c r="T1575" s="14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</row>
    <row r="1576" spans="1:32" ht="15" customHeight="1" x14ac:dyDescent="0.3">
      <c r="A1576" s="14"/>
      <c r="B1576" s="105"/>
      <c r="C1576" s="80"/>
      <c r="D1576" s="14"/>
      <c r="E1576" s="14"/>
      <c r="F1576" s="14"/>
      <c r="G1576" s="14"/>
      <c r="H1576" s="101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</row>
    <row r="1577" spans="1:32" ht="15" customHeight="1" x14ac:dyDescent="0.3">
      <c r="A1577" s="57"/>
      <c r="B1577" s="113"/>
      <c r="C1577" s="114"/>
      <c r="D1577" s="14"/>
      <c r="E1577" s="14"/>
      <c r="F1577" s="57"/>
      <c r="G1577" s="57"/>
      <c r="I1577" s="14"/>
      <c r="J1577" s="57"/>
      <c r="K1577" s="57"/>
      <c r="L1577" s="57"/>
      <c r="M1577" s="57"/>
      <c r="N1577" s="14"/>
      <c r="O1577" s="57"/>
      <c r="P1577" s="57"/>
      <c r="Q1577" s="57"/>
      <c r="R1577" s="14"/>
      <c r="S1577" s="57"/>
      <c r="T1577" s="57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</row>
    <row r="1578" spans="1:32" ht="15" customHeight="1" x14ac:dyDescent="0.3">
      <c r="A1578" s="14"/>
      <c r="B1578" s="108"/>
      <c r="C1578" s="108"/>
      <c r="D1578" s="14"/>
      <c r="E1578" s="14"/>
      <c r="F1578" s="14"/>
      <c r="G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</row>
    <row r="1579" spans="1:32" ht="15" customHeight="1" x14ac:dyDescent="0.3">
      <c r="A1579" s="14"/>
      <c r="B1579" s="14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</row>
    <row r="1580" spans="1:32" ht="15" customHeight="1" x14ac:dyDescent="0.3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</row>
    <row r="1581" spans="1:32" ht="15" customHeight="1" x14ac:dyDescent="0.3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</row>
    <row r="1582" spans="1:32" ht="15" customHeight="1" x14ac:dyDescent="0.3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</row>
    <row r="1583" spans="1:32" ht="15" customHeight="1" x14ac:dyDescent="0.3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</row>
    <row r="1584" spans="1:32" ht="15" customHeight="1" x14ac:dyDescent="0.3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</row>
    <row r="1585" spans="1:32" ht="15" customHeight="1" x14ac:dyDescent="0.3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</row>
    <row r="1586" spans="1:32" ht="15" customHeight="1" x14ac:dyDescent="0.3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</row>
    <row r="1587" spans="1:32" ht="15" customHeight="1" x14ac:dyDescent="0.3">
      <c r="A1587" s="14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</row>
    <row r="1588" spans="1:32" ht="15" customHeight="1" x14ac:dyDescent="0.3">
      <c r="A1588" s="14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</row>
    <row r="1589" spans="1:32" ht="15" customHeight="1" x14ac:dyDescent="0.3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</row>
    <row r="1590" spans="1:32" ht="15" customHeight="1" x14ac:dyDescent="0.3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</row>
    <row r="1591" spans="1:32" ht="15" customHeight="1" x14ac:dyDescent="0.3">
      <c r="A1591" s="14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</row>
    <row r="1592" spans="1:32" ht="15" customHeight="1" x14ac:dyDescent="0.3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</row>
    <row r="1593" spans="1:32" ht="15" customHeight="1" x14ac:dyDescent="0.3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</row>
    <row r="1594" spans="1:32" ht="15" customHeight="1" x14ac:dyDescent="0.3">
      <c r="A1594" s="14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</row>
    <row r="1595" spans="1:32" ht="15" customHeight="1" x14ac:dyDescent="0.3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</row>
    <row r="1596" spans="1:32" ht="15" customHeight="1" x14ac:dyDescent="0.3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</row>
    <row r="1597" spans="1:32" ht="15" customHeight="1" x14ac:dyDescent="0.3">
      <c r="A1597" s="14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</row>
    <row r="1598" spans="1:32" ht="15" customHeight="1" x14ac:dyDescent="0.3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</row>
    <row r="1599" spans="1:32" ht="15" customHeight="1" x14ac:dyDescent="0.3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</row>
    <row r="1600" spans="1:32" ht="15" customHeight="1" x14ac:dyDescent="0.3">
      <c r="A1600" s="14"/>
      <c r="B1600" s="14"/>
      <c r="C1600" s="14"/>
      <c r="D1600" s="14"/>
      <c r="E1600" s="14"/>
      <c r="F1600" s="14"/>
      <c r="G1600" s="14"/>
      <c r="H1600" s="82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</row>
    <row r="1601" spans="1:32" ht="15" customHeight="1" x14ac:dyDescent="0.3">
      <c r="A1601" s="14"/>
      <c r="B1601" s="14"/>
      <c r="C1601" s="14"/>
      <c r="D1601" s="14"/>
      <c r="E1601" s="14"/>
      <c r="F1601" s="14"/>
      <c r="G1601" s="14"/>
      <c r="H1601" s="82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</row>
    <row r="1602" spans="1:32" ht="15" customHeight="1" x14ac:dyDescent="0.3">
      <c r="A1602" s="14"/>
      <c r="B1602" s="14"/>
      <c r="C1602" s="14"/>
      <c r="D1602" s="14"/>
      <c r="E1602" s="14"/>
      <c r="F1602" s="14"/>
      <c r="G1602" s="14"/>
      <c r="H1602" s="82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</row>
    <row r="1603" spans="1:32" ht="15" customHeight="1" x14ac:dyDescent="0.3">
      <c r="A1603" s="14"/>
      <c r="B1603" s="14"/>
      <c r="C1603" s="14"/>
      <c r="D1603" s="14"/>
      <c r="E1603" s="14"/>
      <c r="F1603" s="14"/>
      <c r="G1603" s="14"/>
      <c r="H1603" s="82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</row>
    <row r="1604" spans="1:32" ht="15" customHeight="1" x14ac:dyDescent="0.3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</row>
    <row r="1605" spans="1:32" ht="15" customHeight="1" x14ac:dyDescent="0.3">
      <c r="A1605" s="14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</row>
    <row r="1606" spans="1:32" ht="15" customHeight="1" x14ac:dyDescent="0.3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</row>
    <row r="1607" spans="1:32" ht="15" customHeight="1" x14ac:dyDescent="0.3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</row>
    <row r="1608" spans="1:32" ht="15" customHeight="1" x14ac:dyDescent="0.3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</row>
    <row r="1609" spans="1:32" ht="15" customHeight="1" x14ac:dyDescent="0.3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</row>
    <row r="1610" spans="1:32" ht="15" customHeight="1" x14ac:dyDescent="0.3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</row>
    <row r="1611" spans="1:32" ht="15" customHeight="1" x14ac:dyDescent="0.3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</row>
    <row r="1612" spans="1:32" ht="15" customHeight="1" x14ac:dyDescent="0.3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</row>
    <row r="1613" spans="1:32" ht="15" customHeight="1" x14ac:dyDescent="0.3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</row>
    <row r="1614" spans="1:32" ht="15" customHeight="1" x14ac:dyDescent="0.3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</row>
    <row r="1615" spans="1:32" ht="15" customHeight="1" x14ac:dyDescent="0.3">
      <c r="A1615" s="14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</row>
    <row r="1616" spans="1:32" ht="15" customHeight="1" x14ac:dyDescent="0.3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</row>
    <row r="1617" spans="1:32" ht="15" customHeight="1" x14ac:dyDescent="0.3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</row>
    <row r="1618" spans="1:32" ht="15" customHeight="1" x14ac:dyDescent="0.3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</row>
    <row r="1619" spans="1:32" ht="15" customHeight="1" x14ac:dyDescent="0.3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</row>
    <row r="1620" spans="1:32" ht="15" customHeight="1" x14ac:dyDescent="0.3">
      <c r="A1620" s="14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</row>
    <row r="1621" spans="1:32" ht="15" customHeight="1" x14ac:dyDescent="0.3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</row>
    <row r="1622" spans="1:32" ht="15" customHeight="1" x14ac:dyDescent="0.3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</row>
    <row r="1623" spans="1:32" ht="15" customHeight="1" x14ac:dyDescent="0.3">
      <c r="A1623" s="14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</row>
    <row r="1624" spans="1:32" ht="15" customHeight="1" x14ac:dyDescent="0.3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</row>
    <row r="1625" spans="1:32" ht="15" customHeight="1" x14ac:dyDescent="0.3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</row>
    <row r="1626" spans="1:32" ht="15" customHeight="1" x14ac:dyDescent="0.3">
      <c r="A1626" s="14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</row>
    <row r="1627" spans="1:32" ht="15" customHeight="1" x14ac:dyDescent="0.3">
      <c r="A1627" s="14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</row>
    <row r="1628" spans="1:32" ht="15" customHeight="1" x14ac:dyDescent="0.3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</row>
    <row r="1629" spans="1:32" ht="15" customHeight="1" x14ac:dyDescent="0.3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</row>
    <row r="1630" spans="1:32" ht="15" customHeight="1" x14ac:dyDescent="0.3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</row>
    <row r="1631" spans="1:32" ht="15" customHeight="1" x14ac:dyDescent="0.3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</row>
    <row r="1632" spans="1:32" ht="15" customHeight="1" x14ac:dyDescent="0.3">
      <c r="A1632" s="14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</row>
    <row r="1633" spans="1:32" ht="15" customHeight="1" x14ac:dyDescent="0.3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</row>
    <row r="1634" spans="1:32" ht="15" customHeight="1" x14ac:dyDescent="0.3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</row>
    <row r="1635" spans="1:32" ht="15" customHeight="1" x14ac:dyDescent="0.3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</row>
    <row r="1636" spans="1:32" ht="15" customHeight="1" x14ac:dyDescent="0.3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</row>
    <row r="1637" spans="1:32" ht="15" customHeight="1" x14ac:dyDescent="0.3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</row>
    <row r="1638" spans="1:32" ht="15" customHeight="1" x14ac:dyDescent="0.3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</row>
    <row r="1639" spans="1:32" ht="15" customHeight="1" x14ac:dyDescent="0.3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</row>
    <row r="1640" spans="1:32" ht="15" customHeight="1" x14ac:dyDescent="0.3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</row>
    <row r="1641" spans="1:32" ht="15" customHeight="1" x14ac:dyDescent="0.3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</row>
    <row r="1642" spans="1:32" ht="15" customHeight="1" x14ac:dyDescent="0.3">
      <c r="A1642" s="14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</row>
    <row r="1643" spans="1:32" ht="15" customHeight="1" x14ac:dyDescent="0.3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</row>
    <row r="1644" spans="1:32" ht="15" customHeight="1" x14ac:dyDescent="0.3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</row>
    <row r="1645" spans="1:32" ht="15" customHeight="1" x14ac:dyDescent="0.3">
      <c r="A1645" s="14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</row>
    <row r="1646" spans="1:32" ht="15" customHeight="1" x14ac:dyDescent="0.3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</row>
    <row r="1647" spans="1:32" ht="15" customHeight="1" x14ac:dyDescent="0.3">
      <c r="A1647" s="14"/>
      <c r="B1647" s="101"/>
      <c r="C1647" s="101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</row>
    <row r="1648" spans="1:32" ht="15" customHeight="1" x14ac:dyDescent="0.3">
      <c r="A1648" s="14"/>
      <c r="B1648" s="101"/>
      <c r="C1648" s="101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</row>
    <row r="1649" spans="1:32" ht="15" customHeight="1" x14ac:dyDescent="0.3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</row>
    <row r="1650" spans="1:32" ht="15" customHeight="1" x14ac:dyDescent="0.3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</row>
    <row r="1651" spans="1:32" ht="15" customHeight="1" x14ac:dyDescent="0.3">
      <c r="A1651" s="14"/>
      <c r="B1651" s="14"/>
      <c r="C1651" s="14"/>
      <c r="D1651" s="14"/>
      <c r="E1651" s="14"/>
      <c r="F1651" s="101"/>
      <c r="G1651" s="107"/>
      <c r="H1651" s="107"/>
      <c r="I1651" s="14"/>
      <c r="J1651" s="80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</row>
    <row r="1652" spans="1:32" ht="15" customHeight="1" x14ac:dyDescent="0.3">
      <c r="A1652" s="14"/>
      <c r="B1652" s="14"/>
      <c r="C1652" s="14"/>
      <c r="D1652" s="14"/>
      <c r="E1652" s="14"/>
      <c r="F1652" s="101"/>
      <c r="G1652" s="107"/>
      <c r="H1652" s="107"/>
      <c r="I1652" s="14"/>
      <c r="J1652" s="80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</row>
    <row r="1653" spans="1:32" ht="15" customHeight="1" x14ac:dyDescent="0.3">
      <c r="A1653" s="14"/>
      <c r="B1653" s="106"/>
      <c r="C1653" s="107"/>
      <c r="D1653" s="14"/>
      <c r="E1653" s="14"/>
      <c r="F1653" s="101"/>
      <c r="G1653" s="107"/>
      <c r="H1653" s="107"/>
      <c r="I1653" s="14"/>
      <c r="J1653" s="80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</row>
    <row r="1654" spans="1:32" ht="15" customHeight="1" x14ac:dyDescent="0.3">
      <c r="A1654" s="14"/>
      <c r="B1654" s="106"/>
      <c r="C1654" s="107"/>
      <c r="D1654" s="14"/>
      <c r="E1654" s="14"/>
      <c r="F1654" s="101"/>
      <c r="G1654" s="107"/>
      <c r="H1654" s="107"/>
      <c r="I1654" s="14"/>
      <c r="J1654" s="80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</row>
    <row r="1655" spans="1:32" ht="15" customHeight="1" x14ac:dyDescent="0.3">
      <c r="A1655" s="14"/>
      <c r="B1655" s="106"/>
      <c r="C1655" s="107"/>
      <c r="D1655" s="14"/>
      <c r="E1655" s="14"/>
      <c r="F1655" s="101"/>
      <c r="G1655" s="107"/>
      <c r="H1655" s="107"/>
      <c r="I1655" s="14"/>
      <c r="J1655" s="80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</row>
    <row r="1656" spans="1:32" ht="15" customHeight="1" x14ac:dyDescent="0.3">
      <c r="A1656" s="14"/>
      <c r="B1656" s="106"/>
      <c r="C1656" s="107"/>
      <c r="D1656" s="14"/>
      <c r="E1656" s="14"/>
      <c r="F1656" s="101"/>
      <c r="G1656" s="107"/>
      <c r="H1656" s="107"/>
      <c r="I1656" s="14"/>
      <c r="J1656" s="107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</row>
    <row r="1657" spans="1:32" ht="15" customHeight="1" x14ac:dyDescent="0.3">
      <c r="A1657" s="14"/>
      <c r="B1657" s="106"/>
      <c r="C1657" s="107"/>
      <c r="D1657" s="14"/>
      <c r="E1657" s="14"/>
      <c r="F1657" s="101"/>
      <c r="G1657" s="107"/>
      <c r="H1657" s="107"/>
      <c r="I1657" s="14"/>
      <c r="J1657" s="80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</row>
    <row r="1658" spans="1:32" ht="15" customHeight="1" x14ac:dyDescent="0.3">
      <c r="A1658" s="14"/>
      <c r="B1658" s="106"/>
      <c r="C1658" s="107"/>
      <c r="D1658" s="14"/>
      <c r="E1658" s="14"/>
      <c r="F1658" s="101"/>
      <c r="G1658" s="107"/>
      <c r="H1658" s="107"/>
      <c r="I1658" s="14"/>
      <c r="J1658" s="80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</row>
    <row r="1659" spans="1:32" ht="15" customHeight="1" x14ac:dyDescent="0.3">
      <c r="A1659" s="14"/>
      <c r="B1659" s="106"/>
      <c r="C1659" s="107"/>
      <c r="D1659" s="14"/>
      <c r="E1659" s="14"/>
      <c r="F1659" s="101"/>
      <c r="G1659" s="107"/>
      <c r="H1659" s="107"/>
      <c r="I1659" s="14"/>
      <c r="J1659" s="80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</row>
    <row r="1660" spans="1:32" ht="15" customHeight="1" x14ac:dyDescent="0.3">
      <c r="A1660" s="14"/>
      <c r="B1660" s="106"/>
      <c r="C1660" s="107"/>
      <c r="D1660" s="14"/>
      <c r="E1660" s="14"/>
      <c r="F1660" s="101"/>
      <c r="G1660" s="107"/>
      <c r="H1660" s="107"/>
      <c r="I1660" s="14"/>
      <c r="J1660" s="80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</row>
    <row r="1661" spans="1:32" ht="15" customHeight="1" x14ac:dyDescent="0.3">
      <c r="A1661" s="14"/>
      <c r="B1661" s="106"/>
      <c r="C1661" s="107"/>
      <c r="D1661" s="14"/>
      <c r="E1661" s="14"/>
      <c r="F1661" s="101"/>
      <c r="G1661" s="107"/>
      <c r="H1661" s="107"/>
      <c r="I1661" s="14"/>
      <c r="J1661" s="80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</row>
    <row r="1662" spans="1:32" ht="15" customHeight="1" x14ac:dyDescent="0.3">
      <c r="A1662" s="14"/>
      <c r="B1662" s="110"/>
      <c r="C1662" s="111"/>
      <c r="D1662" s="14"/>
      <c r="E1662" s="14"/>
      <c r="F1662" s="101"/>
      <c r="G1662" s="111"/>
      <c r="H1662" s="111"/>
      <c r="I1662" s="14"/>
      <c r="J1662" s="109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</row>
    <row r="1663" spans="1:32" ht="15" customHeight="1" x14ac:dyDescent="0.3">
      <c r="A1663" s="14"/>
      <c r="B1663" s="110"/>
      <c r="C1663" s="110"/>
      <c r="D1663" s="14"/>
      <c r="E1663" s="14"/>
      <c r="F1663" s="101"/>
      <c r="G1663" s="111"/>
      <c r="H1663" s="111"/>
      <c r="I1663" s="14"/>
      <c r="J1663" s="109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</row>
    <row r="1664" spans="1:32" ht="15" customHeight="1" x14ac:dyDescent="0.3">
      <c r="A1664" s="14"/>
      <c r="B1664" s="106"/>
      <c r="C1664" s="111"/>
      <c r="D1664" s="14"/>
      <c r="E1664" s="14"/>
      <c r="F1664" s="101"/>
      <c r="G1664" s="111"/>
      <c r="H1664" s="111"/>
      <c r="I1664" s="14"/>
      <c r="J1664" s="109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</row>
    <row r="1665" spans="1:32" ht="15" customHeight="1" x14ac:dyDescent="0.3">
      <c r="A1665" s="14"/>
      <c r="B1665" s="110"/>
      <c r="D1665" s="14"/>
      <c r="E1665" s="14"/>
      <c r="F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</row>
    <row r="1666" spans="1:32" ht="15" customHeight="1" x14ac:dyDescent="0.3">
      <c r="A1666" s="14"/>
      <c r="B1666" s="110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</row>
    <row r="1667" spans="1:32" ht="15" customHeight="1" x14ac:dyDescent="0.3">
      <c r="A1667" s="14"/>
      <c r="B1667" s="110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</row>
    <row r="1668" spans="1:32" ht="15" customHeight="1" x14ac:dyDescent="0.3">
      <c r="A1668" s="14"/>
      <c r="B1668" s="110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</row>
    <row r="1669" spans="1:32" ht="15" customHeight="1" x14ac:dyDescent="0.3">
      <c r="A1669" s="14"/>
      <c r="B1669" s="106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</row>
    <row r="1670" spans="1:32" ht="15" customHeight="1" x14ac:dyDescent="0.3">
      <c r="A1670" s="14"/>
      <c r="B1670" s="108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</row>
    <row r="1671" spans="1:32" ht="15" customHeight="1" x14ac:dyDescent="0.3">
      <c r="A1671" s="14"/>
      <c r="B1671" s="105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</row>
    <row r="1672" spans="1:32" ht="15" customHeight="1" x14ac:dyDescent="0.3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</row>
    <row r="1673" spans="1:32" ht="15" customHeight="1" x14ac:dyDescent="0.3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</row>
    <row r="1674" spans="1:32" ht="15" customHeight="1" x14ac:dyDescent="0.3">
      <c r="A1674" s="14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</row>
    <row r="1675" spans="1:32" ht="15" customHeight="1" x14ac:dyDescent="0.3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</row>
    <row r="1676" spans="1:32" ht="15" customHeight="1" x14ac:dyDescent="0.3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</row>
    <row r="1677" spans="1:32" ht="15" customHeight="1" x14ac:dyDescent="0.3">
      <c r="A1677" s="14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</row>
    <row r="1678" spans="1:32" ht="15" customHeight="1" x14ac:dyDescent="0.3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</row>
    <row r="1679" spans="1:32" ht="15" customHeight="1" x14ac:dyDescent="0.3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</row>
    <row r="1680" spans="1:32" ht="15" customHeight="1" x14ac:dyDescent="0.3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</row>
    <row r="1681" spans="1:32" ht="15" customHeight="1" x14ac:dyDescent="0.3">
      <c r="A1681" s="14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</row>
    <row r="1682" spans="1:32" ht="15" customHeight="1" x14ac:dyDescent="0.3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</row>
    <row r="1683" spans="1:32" ht="14.25" customHeight="1" x14ac:dyDescent="0.3">
      <c r="A1683" s="14"/>
      <c r="B1683" s="14"/>
      <c r="C1683" s="14"/>
      <c r="D1683" s="14"/>
      <c r="E1683" s="14"/>
      <c r="F1683" s="14"/>
      <c r="G1683" s="14"/>
      <c r="H1683" s="101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</row>
    <row r="1684" spans="1:32" ht="14.25" customHeight="1" x14ac:dyDescent="0.3">
      <c r="A1684" s="14"/>
      <c r="B1684" s="81"/>
      <c r="C1684" s="82"/>
      <c r="D1684" s="14"/>
      <c r="E1684" s="14"/>
      <c r="F1684" s="14"/>
      <c r="G1684" s="107"/>
      <c r="H1684" s="82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</row>
    <row r="1685" spans="1:32" ht="14.25" customHeight="1" x14ac:dyDescent="0.3">
      <c r="A1685" s="14"/>
      <c r="B1685" s="81"/>
      <c r="C1685" s="82"/>
      <c r="D1685" s="14"/>
      <c r="E1685" s="14"/>
      <c r="F1685" s="14"/>
      <c r="G1685" s="107"/>
      <c r="H1685" s="82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</row>
    <row r="1686" spans="1:32" ht="14.25" customHeight="1" x14ac:dyDescent="0.3">
      <c r="A1686" s="14"/>
      <c r="B1686" s="81"/>
      <c r="C1686" s="82"/>
      <c r="D1686" s="14"/>
      <c r="E1686" s="14"/>
      <c r="F1686" s="14"/>
      <c r="G1686" s="14"/>
      <c r="H1686" s="82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</row>
    <row r="1687" spans="1:32" ht="14.25" customHeight="1" x14ac:dyDescent="0.3">
      <c r="A1687" s="14"/>
      <c r="B1687" s="81"/>
      <c r="C1687" s="82"/>
      <c r="D1687" s="14"/>
      <c r="E1687" s="14"/>
      <c r="F1687" s="14"/>
      <c r="G1687" s="14"/>
      <c r="H1687" s="82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</row>
    <row r="1688" spans="1:32" ht="15" customHeight="1" x14ac:dyDescent="0.3">
      <c r="A1688" s="14"/>
      <c r="B1688" s="14"/>
      <c r="C1688" s="14"/>
      <c r="D1688" s="14"/>
      <c r="E1688" s="14"/>
      <c r="F1688" s="14"/>
      <c r="G1688" s="14"/>
      <c r="H1688" s="101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</row>
    <row r="1689" spans="1:32" ht="15" customHeight="1" x14ac:dyDescent="0.3">
      <c r="A1689" s="14"/>
      <c r="B1689" s="14"/>
      <c r="C1689" s="14"/>
      <c r="D1689" s="14"/>
      <c r="E1689" s="14"/>
      <c r="F1689" s="14"/>
      <c r="G1689" s="14"/>
      <c r="H1689" s="101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</row>
    <row r="1690" spans="1:32" ht="15" customHeight="1" x14ac:dyDescent="0.3">
      <c r="A1690" s="14"/>
      <c r="B1690" s="14"/>
      <c r="C1690" s="14"/>
      <c r="D1690" s="14"/>
      <c r="E1690" s="14"/>
      <c r="F1690" s="14"/>
      <c r="G1690" s="14"/>
      <c r="H1690" s="101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</row>
    <row r="1691" spans="1:32" ht="15" customHeight="1" x14ac:dyDescent="0.3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</row>
    <row r="1692" spans="1:32" ht="15" customHeight="1" x14ac:dyDescent="0.3">
      <c r="A1692" s="14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</row>
    <row r="1693" spans="1:32" ht="15" customHeight="1" x14ac:dyDescent="0.3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</row>
    <row r="1694" spans="1:32" ht="15" customHeight="1" x14ac:dyDescent="0.3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</row>
    <row r="1695" spans="1:32" ht="15" customHeight="1" x14ac:dyDescent="0.3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</row>
    <row r="1696" spans="1:32" ht="15" customHeight="1" x14ac:dyDescent="0.3">
      <c r="A1696" s="14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</row>
    <row r="1697" spans="1:32" ht="15" customHeight="1" x14ac:dyDescent="0.3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</row>
    <row r="1698" spans="1:32" ht="15" customHeight="1" x14ac:dyDescent="0.3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</row>
    <row r="1699" spans="1:32" ht="15" customHeight="1" x14ac:dyDescent="0.3">
      <c r="A1699" s="14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</row>
    <row r="1700" spans="1:32" ht="15" customHeight="1" x14ac:dyDescent="0.3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</row>
    <row r="1701" spans="1:32" ht="15" customHeight="1" x14ac:dyDescent="0.3">
      <c r="A1701" s="14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</row>
    <row r="1702" spans="1:32" ht="15" customHeight="1" x14ac:dyDescent="0.3">
      <c r="A1702" s="14"/>
      <c r="B1702" s="81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</row>
    <row r="1703" spans="1:32" ht="15" customHeight="1" x14ac:dyDescent="0.3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</row>
    <row r="1704" spans="1:32" ht="15" customHeight="1" x14ac:dyDescent="0.3">
      <c r="A1704" s="14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</row>
    <row r="1705" spans="1:32" ht="15" customHeight="1" x14ac:dyDescent="0.3">
      <c r="A1705" s="14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</row>
    <row r="1706" spans="1:32" ht="15" customHeight="1" x14ac:dyDescent="0.3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</row>
    <row r="1707" spans="1:32" ht="15" customHeight="1" x14ac:dyDescent="0.3">
      <c r="A1707" s="14"/>
      <c r="B1707" s="81"/>
      <c r="C1707" s="82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</row>
    <row r="1708" spans="1:32" ht="15" customHeight="1" x14ac:dyDescent="0.3">
      <c r="A1708" s="14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</row>
    <row r="1709" spans="1:32" ht="15" customHeight="1" x14ac:dyDescent="0.3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</row>
    <row r="1710" spans="1:32" ht="15" customHeight="1" x14ac:dyDescent="0.3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</row>
    <row r="1711" spans="1:32" ht="15" customHeight="1" x14ac:dyDescent="0.3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</row>
    <row r="1712" spans="1:32" ht="15" customHeight="1" x14ac:dyDescent="0.3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</row>
    <row r="1713" spans="1:32" ht="15" customHeight="1" x14ac:dyDescent="0.3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</row>
    <row r="1714" spans="1:32" ht="15" customHeight="1" x14ac:dyDescent="0.3">
      <c r="A1714" s="14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</row>
    <row r="1715" spans="1:32" ht="15" customHeight="1" x14ac:dyDescent="0.3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</row>
    <row r="1716" spans="1:32" ht="15" customHeight="1" x14ac:dyDescent="0.3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</row>
    <row r="1717" spans="1:32" ht="15" customHeight="1" x14ac:dyDescent="0.3">
      <c r="A1717" s="14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</row>
    <row r="1718" spans="1:32" ht="15" customHeight="1" x14ac:dyDescent="0.3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</row>
    <row r="1719" spans="1:32" ht="15" customHeight="1" x14ac:dyDescent="0.3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</row>
    <row r="1720" spans="1:32" ht="15" customHeight="1" x14ac:dyDescent="0.3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</row>
    <row r="1721" spans="1:32" ht="15" customHeight="1" x14ac:dyDescent="0.3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</row>
    <row r="1722" spans="1:32" ht="15" customHeight="1" x14ac:dyDescent="0.3">
      <c r="A1722" s="14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</row>
    <row r="1723" spans="1:32" ht="15" customHeight="1" x14ac:dyDescent="0.3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</row>
    <row r="1724" spans="1:32" ht="15" customHeight="1" x14ac:dyDescent="0.3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</row>
    <row r="1725" spans="1:32" ht="15" customHeight="1" x14ac:dyDescent="0.3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</row>
    <row r="1726" spans="1:32" ht="15" customHeight="1" x14ac:dyDescent="0.3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</row>
    <row r="1727" spans="1:32" ht="15" customHeight="1" x14ac:dyDescent="0.3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</row>
    <row r="1728" spans="1:32" ht="15" customHeight="1" x14ac:dyDescent="0.3">
      <c r="A1728" s="14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</row>
    <row r="1729" spans="1:32" ht="15" customHeight="1" x14ac:dyDescent="0.3">
      <c r="A1729" s="14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</row>
    <row r="1730" spans="1:32" ht="15" customHeight="1" x14ac:dyDescent="0.3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</row>
    <row r="1731" spans="1:32" ht="15" customHeight="1" x14ac:dyDescent="0.3">
      <c r="A1731" s="14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</row>
    <row r="1732" spans="1:32" ht="15" customHeight="1" x14ac:dyDescent="0.3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</row>
    <row r="1733" spans="1:32" ht="15" customHeight="1" x14ac:dyDescent="0.3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</row>
    <row r="1734" spans="1:32" ht="15" customHeight="1" x14ac:dyDescent="0.3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</row>
    <row r="1735" spans="1:32" ht="15" customHeight="1" x14ac:dyDescent="0.3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</row>
    <row r="1736" spans="1:32" ht="15" customHeight="1" x14ac:dyDescent="0.3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</row>
    <row r="1737" spans="1:32" ht="15" customHeight="1" x14ac:dyDescent="0.3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</row>
    <row r="1738" spans="1:32" ht="15" customHeight="1" x14ac:dyDescent="0.3">
      <c r="A1738" s="14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</row>
    <row r="1739" spans="1:32" ht="15" customHeight="1" x14ac:dyDescent="0.3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</row>
    <row r="1740" spans="1:32" ht="15" customHeight="1" x14ac:dyDescent="0.3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</row>
    <row r="1741" spans="1:32" ht="15" customHeight="1" x14ac:dyDescent="0.3">
      <c r="A1741" s="14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</row>
    <row r="1742" spans="1:32" ht="15" customHeight="1" x14ac:dyDescent="0.3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</row>
    <row r="1743" spans="1:32" ht="15" customHeight="1" x14ac:dyDescent="0.3">
      <c r="A1743" s="14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</row>
    <row r="1744" spans="1:32" ht="15" customHeight="1" x14ac:dyDescent="0.3">
      <c r="A1744" s="14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</row>
    <row r="1745" spans="1:32" ht="15" customHeight="1" x14ac:dyDescent="0.3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</row>
    <row r="1746" spans="1:32" ht="15" customHeight="1" x14ac:dyDescent="0.3">
      <c r="A1746" s="14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</row>
    <row r="1747" spans="1:32" ht="15" customHeight="1" x14ac:dyDescent="0.3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</row>
    <row r="1748" spans="1:32" ht="15" customHeight="1" x14ac:dyDescent="0.3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</row>
    <row r="1749" spans="1:32" ht="15" customHeight="1" x14ac:dyDescent="0.3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</row>
    <row r="1750" spans="1:32" ht="15" customHeight="1" x14ac:dyDescent="0.3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</row>
    <row r="1751" spans="1:32" ht="15" customHeight="1" x14ac:dyDescent="0.3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</row>
    <row r="1752" spans="1:32" ht="15" customHeight="1" x14ac:dyDescent="0.3">
      <c r="A1752" s="14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</row>
    <row r="1753" spans="1:32" ht="15" customHeight="1" x14ac:dyDescent="0.3">
      <c r="A1753" s="14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</row>
    <row r="1754" spans="1:32" ht="15" customHeight="1" x14ac:dyDescent="0.3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</row>
    <row r="1755" spans="1:32" ht="15" customHeight="1" x14ac:dyDescent="0.3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</row>
    <row r="1756" spans="1:32" ht="15" customHeight="1" x14ac:dyDescent="0.3">
      <c r="A1756" s="14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</row>
    <row r="1757" spans="1:32" ht="15" customHeight="1" x14ac:dyDescent="0.3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</row>
    <row r="1758" spans="1:32" ht="15" customHeight="1" x14ac:dyDescent="0.3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</row>
    <row r="1759" spans="1:32" ht="15" customHeight="1" x14ac:dyDescent="0.3">
      <c r="A1759" s="14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</row>
    <row r="1760" spans="1:32" ht="15" customHeight="1" x14ac:dyDescent="0.3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</row>
    <row r="1761" spans="1:32" ht="15" customHeight="1" x14ac:dyDescent="0.3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</row>
    <row r="1762" spans="1:32" ht="15" customHeight="1" x14ac:dyDescent="0.3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</row>
    <row r="1763" spans="1:32" ht="15" customHeight="1" x14ac:dyDescent="0.3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</row>
    <row r="1764" spans="1:32" ht="15" customHeight="1" x14ac:dyDescent="0.3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</row>
    <row r="1765" spans="1:32" ht="15" customHeight="1" x14ac:dyDescent="0.3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</row>
    <row r="1766" spans="1:32" ht="15" customHeight="1" x14ac:dyDescent="0.3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</row>
    <row r="1767" spans="1:32" ht="15" customHeight="1" x14ac:dyDescent="0.3">
      <c r="A1767" s="14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</row>
    <row r="1768" spans="1:32" ht="15" customHeight="1" x14ac:dyDescent="0.3">
      <c r="A1768" s="14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</row>
    <row r="1769" spans="1:32" ht="15" customHeight="1" x14ac:dyDescent="0.3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</row>
    <row r="1770" spans="1:32" ht="15" customHeight="1" x14ac:dyDescent="0.3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</row>
    <row r="1771" spans="1:32" ht="15" customHeight="1" x14ac:dyDescent="0.3">
      <c r="A1771" s="14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</row>
    <row r="1772" spans="1:32" ht="15" customHeight="1" x14ac:dyDescent="0.3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</row>
    <row r="1773" spans="1:32" ht="15" customHeight="1" x14ac:dyDescent="0.3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</row>
    <row r="1774" spans="1:32" ht="15" customHeight="1" x14ac:dyDescent="0.3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</row>
    <row r="1775" spans="1:32" ht="15" customHeight="1" x14ac:dyDescent="0.3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</row>
    <row r="1776" spans="1:32" ht="15" customHeight="1" x14ac:dyDescent="0.3">
      <c r="A1776" s="14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</row>
    <row r="1777" spans="1:32" ht="15" customHeight="1" x14ac:dyDescent="0.3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</row>
    <row r="1778" spans="1:32" ht="15" customHeight="1" x14ac:dyDescent="0.3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</row>
    <row r="1779" spans="1:32" ht="15" customHeight="1" x14ac:dyDescent="0.3">
      <c r="A1779" s="14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</row>
    <row r="1780" spans="1:32" ht="15" customHeight="1" x14ac:dyDescent="0.3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</row>
    <row r="1781" spans="1:32" ht="15" customHeight="1" x14ac:dyDescent="0.3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</row>
    <row r="1782" spans="1:32" ht="15" customHeight="1" x14ac:dyDescent="0.3">
      <c r="A1782" s="14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</row>
    <row r="1783" spans="1:32" ht="15" customHeight="1" x14ac:dyDescent="0.3">
      <c r="A1783" s="14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</row>
    <row r="1784" spans="1:32" ht="15" customHeight="1" x14ac:dyDescent="0.3">
      <c r="A1784" s="14"/>
      <c r="B1784" s="101"/>
      <c r="C1784" s="101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</row>
    <row r="1785" spans="1:32" ht="15" customHeight="1" x14ac:dyDescent="0.3">
      <c r="A1785" s="14"/>
      <c r="B1785" s="101"/>
      <c r="C1785" s="101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</row>
    <row r="1786" spans="1:32" ht="15" customHeight="1" x14ac:dyDescent="0.3">
      <c r="A1786" s="14"/>
      <c r="B1786" s="101"/>
      <c r="C1786" s="101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</row>
    <row r="1787" spans="1:32" ht="15" customHeight="1" x14ac:dyDescent="0.3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</row>
    <row r="1788" spans="1:32" ht="15" customHeight="1" x14ac:dyDescent="0.3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</row>
    <row r="1789" spans="1:32" ht="15" customHeight="1" x14ac:dyDescent="0.3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</row>
    <row r="1790" spans="1:32" ht="15" customHeight="1" x14ac:dyDescent="0.3">
      <c r="A1790" s="14"/>
      <c r="B1790" s="101"/>
      <c r="C1790" s="101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</row>
    <row r="1791" spans="1:32" ht="15" customHeight="1" x14ac:dyDescent="0.3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</row>
    <row r="1792" spans="1:32" ht="15" customHeight="1" x14ac:dyDescent="0.3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</row>
    <row r="1793" spans="1:32" ht="15" customHeight="1" x14ac:dyDescent="0.3">
      <c r="A1793" s="14"/>
      <c r="B1793" s="101"/>
      <c r="C1793" s="101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</row>
    <row r="1794" spans="1:32" ht="15" customHeight="1" x14ac:dyDescent="0.3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</row>
    <row r="1795" spans="1:32" ht="15" customHeight="1" x14ac:dyDescent="0.3">
      <c r="A1795" s="14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</row>
    <row r="1796" spans="1:32" ht="15" customHeight="1" x14ac:dyDescent="0.3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</row>
    <row r="1797" spans="1:32" ht="15" customHeight="1" x14ac:dyDescent="0.3">
      <c r="A1797" s="14"/>
      <c r="B1797" s="101"/>
      <c r="C1797" s="101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</row>
    <row r="1798" spans="1:32" ht="15" customHeight="1" x14ac:dyDescent="0.3">
      <c r="A1798" s="14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</row>
    <row r="1799" spans="1:32" ht="15" customHeight="1" x14ac:dyDescent="0.3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</row>
    <row r="1800" spans="1:32" ht="15" customHeight="1" x14ac:dyDescent="0.3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</row>
    <row r="1801" spans="1:32" ht="15" customHeight="1" x14ac:dyDescent="0.3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</row>
    <row r="1802" spans="1:32" ht="15" customHeight="1" x14ac:dyDescent="0.3">
      <c r="A1802" s="14"/>
      <c r="B1802" s="101"/>
      <c r="C1802" s="101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</row>
    <row r="1803" spans="1:32" ht="15" customHeight="1" x14ac:dyDescent="0.3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</row>
    <row r="1804" spans="1:32" ht="15" customHeight="1" x14ac:dyDescent="0.3">
      <c r="A1804" s="14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</row>
    <row r="1805" spans="1:32" ht="15" customHeight="1" x14ac:dyDescent="0.3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</row>
    <row r="1806" spans="1:32" ht="15" customHeight="1" x14ac:dyDescent="0.3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</row>
    <row r="1807" spans="1:32" ht="15" customHeight="1" x14ac:dyDescent="0.3">
      <c r="A1807" s="14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</row>
    <row r="1808" spans="1:32" ht="15" customHeight="1" x14ac:dyDescent="0.3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</row>
    <row r="1809" spans="1:32" ht="15" customHeight="1" x14ac:dyDescent="0.3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</row>
    <row r="1810" spans="1:32" ht="15" customHeight="1" x14ac:dyDescent="0.3">
      <c r="A1810" s="14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</row>
    <row r="1811" spans="1:32" ht="15" customHeight="1" x14ac:dyDescent="0.3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</row>
    <row r="1812" spans="1:32" ht="15" customHeight="1" x14ac:dyDescent="0.3">
      <c r="A1812" s="14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</row>
    <row r="1813" spans="1:32" ht="15" customHeight="1" x14ac:dyDescent="0.3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</row>
    <row r="1814" spans="1:32" ht="15" customHeight="1" x14ac:dyDescent="0.3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</row>
    <row r="1815" spans="1:32" ht="15" customHeight="1" x14ac:dyDescent="0.3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</row>
    <row r="1816" spans="1:32" ht="15" customHeight="1" x14ac:dyDescent="0.3">
      <c r="A1816" s="14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</row>
    <row r="1817" spans="1:32" ht="15" customHeight="1" x14ac:dyDescent="0.3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</row>
    <row r="1818" spans="1:32" ht="15" customHeight="1" x14ac:dyDescent="0.3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</row>
    <row r="1819" spans="1:32" ht="15" customHeight="1" x14ac:dyDescent="0.3">
      <c r="A1819" s="14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</row>
    <row r="1820" spans="1:32" ht="15" customHeight="1" x14ac:dyDescent="0.3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</row>
    <row r="1821" spans="1:32" ht="15" customHeight="1" x14ac:dyDescent="0.3">
      <c r="A1821" s="14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</row>
    <row r="1822" spans="1:32" ht="15" customHeight="1" x14ac:dyDescent="0.3">
      <c r="A1822" s="14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</row>
    <row r="1823" spans="1:32" ht="15" customHeight="1" x14ac:dyDescent="0.3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</row>
    <row r="1824" spans="1:32" ht="15" customHeight="1" x14ac:dyDescent="0.3">
      <c r="A1824" s="14"/>
      <c r="B1824" s="14"/>
      <c r="C1824" s="14"/>
      <c r="D1824" s="14"/>
      <c r="E1824" s="14"/>
      <c r="F1824" s="14"/>
      <c r="G1824" s="14"/>
      <c r="H1824" s="82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</row>
    <row r="1825" spans="1:32" ht="15" customHeight="1" x14ac:dyDescent="0.3">
      <c r="A1825" s="14"/>
      <c r="B1825" s="14"/>
      <c r="C1825" s="14"/>
      <c r="D1825" s="14"/>
      <c r="E1825" s="14"/>
      <c r="F1825" s="14"/>
      <c r="G1825" s="14"/>
      <c r="H1825" s="82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</row>
    <row r="1826" spans="1:32" ht="15" customHeight="1" x14ac:dyDescent="0.3">
      <c r="A1826" s="14"/>
      <c r="B1826" s="14"/>
      <c r="C1826" s="14"/>
      <c r="D1826" s="14"/>
      <c r="E1826" s="14"/>
      <c r="F1826" s="14"/>
      <c r="G1826" s="14"/>
      <c r="H1826" s="82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</row>
    <row r="1827" spans="1:32" ht="15" customHeight="1" x14ac:dyDescent="0.3">
      <c r="A1827" s="14"/>
      <c r="B1827" s="14"/>
      <c r="C1827" s="14"/>
      <c r="D1827" s="14"/>
      <c r="E1827" s="14"/>
      <c r="F1827" s="14"/>
      <c r="G1827" s="14"/>
      <c r="H1827" s="82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</row>
    <row r="1828" spans="1:32" ht="15" customHeight="1" x14ac:dyDescent="0.3">
      <c r="A1828" s="14"/>
      <c r="B1828" s="14"/>
      <c r="C1828" s="14"/>
      <c r="D1828" s="14"/>
      <c r="E1828" s="14"/>
      <c r="F1828" s="14"/>
      <c r="G1828" s="14"/>
      <c r="H1828" s="82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</row>
    <row r="1829" spans="1:32" ht="15" customHeight="1" x14ac:dyDescent="0.3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</row>
    <row r="1830" spans="1:32" ht="15" customHeight="1" x14ac:dyDescent="0.3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</row>
    <row r="1831" spans="1:32" ht="15" customHeight="1" x14ac:dyDescent="0.3">
      <c r="A1831" s="14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</row>
    <row r="1832" spans="1:32" ht="15" customHeight="1" x14ac:dyDescent="0.3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</row>
    <row r="1833" spans="1:32" ht="15" customHeight="1" x14ac:dyDescent="0.3">
      <c r="A1833" s="14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</row>
    <row r="1834" spans="1:32" ht="15" customHeight="1" x14ac:dyDescent="0.3">
      <c r="A1834" s="14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</row>
    <row r="1835" spans="1:32" ht="15" customHeight="1" x14ac:dyDescent="0.3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</row>
    <row r="1836" spans="1:32" ht="15" customHeight="1" x14ac:dyDescent="0.3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</row>
    <row r="1837" spans="1:32" ht="15" customHeight="1" x14ac:dyDescent="0.3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</row>
    <row r="1838" spans="1:32" ht="15" customHeight="1" x14ac:dyDescent="0.3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</row>
    <row r="1839" spans="1:32" ht="15" customHeight="1" x14ac:dyDescent="0.3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</row>
    <row r="1840" spans="1:32" ht="15" customHeight="1" x14ac:dyDescent="0.3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</row>
    <row r="1841" spans="1:32" ht="15" customHeight="1" x14ac:dyDescent="0.3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</row>
    <row r="1842" spans="1:32" ht="15" customHeight="1" x14ac:dyDescent="0.3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</row>
    <row r="1843" spans="1:32" ht="15" customHeight="1" x14ac:dyDescent="0.3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</row>
    <row r="1844" spans="1:32" ht="15" customHeight="1" x14ac:dyDescent="0.3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</row>
    <row r="1845" spans="1:32" ht="15" customHeight="1" x14ac:dyDescent="0.3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</row>
    <row r="1846" spans="1:32" ht="15" customHeight="1" x14ac:dyDescent="0.3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</row>
    <row r="1847" spans="1:32" ht="15" customHeight="1" x14ac:dyDescent="0.3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</row>
    <row r="1848" spans="1:32" ht="15" customHeight="1" x14ac:dyDescent="0.3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</row>
    <row r="1849" spans="1:32" ht="15" customHeight="1" x14ac:dyDescent="0.3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</row>
    <row r="1850" spans="1:32" ht="15" customHeight="1" x14ac:dyDescent="0.3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</row>
    <row r="1851" spans="1:32" ht="15" customHeight="1" x14ac:dyDescent="0.3">
      <c r="A1851" s="14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</row>
    <row r="1852" spans="1:32" ht="15" customHeight="1" x14ac:dyDescent="0.3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</row>
    <row r="1853" spans="1:32" ht="15" customHeight="1" x14ac:dyDescent="0.3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</row>
    <row r="1854" spans="1:32" ht="15" customHeight="1" x14ac:dyDescent="0.3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</row>
    <row r="1855" spans="1:32" ht="15" customHeight="1" x14ac:dyDescent="0.3">
      <c r="A1855" s="14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</row>
    <row r="1856" spans="1:32" ht="15" customHeight="1" x14ac:dyDescent="0.3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</row>
    <row r="1857" spans="1:32" ht="15" customHeight="1" x14ac:dyDescent="0.3">
      <c r="A1857" s="14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</row>
    <row r="1858" spans="1:32" ht="15" customHeight="1" x14ac:dyDescent="0.3">
      <c r="A1858" s="14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</row>
    <row r="1859" spans="1:32" ht="15" customHeight="1" x14ac:dyDescent="0.3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</row>
    <row r="1860" spans="1:32" ht="15" customHeight="1" x14ac:dyDescent="0.3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</row>
    <row r="1861" spans="1:32" ht="15" customHeight="1" x14ac:dyDescent="0.3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</row>
    <row r="1862" spans="1:32" ht="15" customHeight="1" x14ac:dyDescent="0.3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</row>
    <row r="1863" spans="1:32" ht="15" customHeight="1" x14ac:dyDescent="0.3">
      <c r="A1863" s="14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</row>
    <row r="1864" spans="1:32" ht="15" customHeight="1" x14ac:dyDescent="0.3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</row>
    <row r="1865" spans="1:32" ht="15" customHeight="1" x14ac:dyDescent="0.3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</row>
    <row r="1866" spans="1:32" ht="15" customHeight="1" x14ac:dyDescent="0.3">
      <c r="A1866" s="14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</row>
    <row r="1867" spans="1:32" ht="15" customHeight="1" x14ac:dyDescent="0.3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</row>
    <row r="1868" spans="1:32" ht="15" customHeight="1" x14ac:dyDescent="0.3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</row>
    <row r="1869" spans="1:32" ht="15" customHeight="1" x14ac:dyDescent="0.3">
      <c r="A1869" s="14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</row>
    <row r="1870" spans="1:32" ht="15" customHeight="1" x14ac:dyDescent="0.3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</row>
    <row r="1871" spans="1:32" ht="15" customHeight="1" x14ac:dyDescent="0.3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</row>
    <row r="1872" spans="1:32" ht="15" customHeight="1" x14ac:dyDescent="0.3">
      <c r="A1872" s="14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</row>
    <row r="1873" spans="1:32" ht="15" customHeight="1" x14ac:dyDescent="0.3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</row>
    <row r="1874" spans="1:32" ht="15" customHeight="1" x14ac:dyDescent="0.3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</row>
    <row r="1875" spans="1:32" ht="15" customHeight="1" x14ac:dyDescent="0.3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</row>
    <row r="1876" spans="1:32" ht="15" customHeight="1" x14ac:dyDescent="0.3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</row>
    <row r="1877" spans="1:32" ht="15" customHeight="1" x14ac:dyDescent="0.3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</row>
    <row r="1878" spans="1:32" ht="15" customHeight="1" x14ac:dyDescent="0.3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</row>
    <row r="1879" spans="1:32" ht="15" customHeight="1" x14ac:dyDescent="0.3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</row>
    <row r="1880" spans="1:32" ht="15" customHeight="1" x14ac:dyDescent="0.3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</row>
    <row r="1881" spans="1:32" ht="15" customHeight="1" x14ac:dyDescent="0.3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</row>
    <row r="1882" spans="1:32" ht="15" customHeight="1" x14ac:dyDescent="0.3">
      <c r="A1882" s="14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</row>
    <row r="1883" spans="1:32" ht="15" customHeight="1" x14ac:dyDescent="0.3">
      <c r="A1883" s="14"/>
      <c r="B1883" s="14"/>
      <c r="C1883" s="101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</row>
    <row r="1884" spans="1:32" ht="15" customHeight="1" x14ac:dyDescent="0.3">
      <c r="A1884" s="14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</row>
    <row r="1885" spans="1:32" ht="15" customHeight="1" x14ac:dyDescent="0.3">
      <c r="A1885" s="14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</row>
    <row r="1886" spans="1:32" ht="15" customHeight="1" x14ac:dyDescent="0.3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</row>
    <row r="1887" spans="1:32" ht="15" customHeight="1" x14ac:dyDescent="0.3">
      <c r="A1887" s="14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</row>
    <row r="1888" spans="1:32" ht="15" customHeight="1" x14ac:dyDescent="0.3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</row>
    <row r="1889" spans="1:32" ht="15" customHeight="1" x14ac:dyDescent="0.3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</row>
    <row r="1890" spans="1:32" ht="15" customHeight="1" x14ac:dyDescent="0.3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</row>
    <row r="1891" spans="1:32" ht="15" customHeight="1" x14ac:dyDescent="0.3">
      <c r="A1891" s="14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</row>
    <row r="1892" spans="1:32" ht="15" customHeight="1" x14ac:dyDescent="0.3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</row>
    <row r="1893" spans="1:32" ht="15" customHeight="1" x14ac:dyDescent="0.3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</row>
    <row r="1894" spans="1:32" ht="15" customHeight="1" x14ac:dyDescent="0.3">
      <c r="A1894" s="14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</row>
    <row r="1895" spans="1:32" ht="15" customHeight="1" x14ac:dyDescent="0.3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</row>
    <row r="1896" spans="1:32" ht="15" customHeight="1" x14ac:dyDescent="0.3">
      <c r="A1896" s="14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</row>
    <row r="1897" spans="1:32" ht="15" customHeight="1" x14ac:dyDescent="0.3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</row>
    <row r="1898" spans="1:32" ht="15" customHeight="1" x14ac:dyDescent="0.3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</row>
    <row r="1899" spans="1:32" ht="15" customHeight="1" x14ac:dyDescent="0.3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</row>
    <row r="1900" spans="1:32" ht="15" customHeight="1" x14ac:dyDescent="0.3">
      <c r="A1900" s="14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</row>
    <row r="1901" spans="1:32" ht="15" customHeight="1" x14ac:dyDescent="0.3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</row>
    <row r="1902" spans="1:32" ht="15" customHeight="1" x14ac:dyDescent="0.3">
      <c r="A1902" s="14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</row>
    <row r="1903" spans="1:32" ht="15" customHeight="1" x14ac:dyDescent="0.3">
      <c r="A1903" s="14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</row>
    <row r="1904" spans="1:32" ht="15" customHeight="1" x14ac:dyDescent="0.3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</row>
    <row r="1905" spans="1:32" ht="15" customHeight="1" x14ac:dyDescent="0.3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</row>
    <row r="1906" spans="1:32" ht="15" customHeight="1" x14ac:dyDescent="0.3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</row>
    <row r="1907" spans="1:32" ht="15" customHeight="1" x14ac:dyDescent="0.3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</row>
    <row r="1908" spans="1:32" ht="15" customHeight="1" x14ac:dyDescent="0.3">
      <c r="A1908" s="14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</row>
    <row r="1909" spans="1:32" ht="15" customHeight="1" x14ac:dyDescent="0.3">
      <c r="A1909" s="14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</row>
    <row r="1910" spans="1:32" ht="15" customHeight="1" x14ac:dyDescent="0.3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</row>
    <row r="1911" spans="1:32" ht="15" customHeight="1" x14ac:dyDescent="0.3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</row>
    <row r="1912" spans="1:32" ht="15" customHeight="1" x14ac:dyDescent="0.3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</row>
    <row r="1913" spans="1:32" ht="15" customHeight="1" x14ac:dyDescent="0.3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</row>
    <row r="1914" spans="1:32" ht="15" customHeight="1" x14ac:dyDescent="0.3">
      <c r="A1914" s="14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5"/>
    </row>
    <row r="1915" spans="1:32" ht="15" customHeight="1" x14ac:dyDescent="0.3">
      <c r="A1915" s="14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</row>
    <row r="1916" spans="1:32" ht="15" customHeight="1" x14ac:dyDescent="0.3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</row>
    <row r="1917" spans="1:32" ht="15" customHeight="1" x14ac:dyDescent="0.3">
      <c r="A1917" s="14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</row>
    <row r="1918" spans="1:32" ht="15" customHeight="1" x14ac:dyDescent="0.3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</row>
    <row r="1919" spans="1:32" ht="15" customHeight="1" x14ac:dyDescent="0.3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</row>
    <row r="1920" spans="1:32" ht="15" customHeight="1" x14ac:dyDescent="0.3">
      <c r="A1920" s="14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</row>
    <row r="1921" spans="1:32" ht="15" customHeight="1" x14ac:dyDescent="0.3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</row>
    <row r="1922" spans="1:32" ht="15" customHeight="1" x14ac:dyDescent="0.3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</row>
    <row r="1923" spans="1:32" ht="15" customHeight="1" x14ac:dyDescent="0.3">
      <c r="A1923" s="14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</row>
    <row r="1924" spans="1:32" ht="15" customHeight="1" x14ac:dyDescent="0.3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</row>
    <row r="1925" spans="1:32" ht="15" customHeight="1" x14ac:dyDescent="0.3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</row>
    <row r="1926" spans="1:32" ht="15" customHeight="1" x14ac:dyDescent="0.3">
      <c r="A1926" s="14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</row>
    <row r="1927" spans="1:32" ht="15" customHeight="1" x14ac:dyDescent="0.3">
      <c r="A1927" s="14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</row>
    <row r="1928" spans="1:32" ht="15" customHeight="1" x14ac:dyDescent="0.3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</row>
    <row r="1929" spans="1:32" ht="15" customHeight="1" x14ac:dyDescent="0.3">
      <c r="A1929" s="14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</row>
    <row r="1930" spans="1:32" ht="15" customHeight="1" x14ac:dyDescent="0.3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</row>
    <row r="1931" spans="1:32" ht="15" customHeight="1" x14ac:dyDescent="0.3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</row>
    <row r="1932" spans="1:32" ht="15" customHeight="1" x14ac:dyDescent="0.3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</row>
    <row r="1933" spans="1:32" ht="15" customHeight="1" x14ac:dyDescent="0.3">
      <c r="A1933" s="14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</row>
    <row r="1934" spans="1:32" ht="15" customHeight="1" x14ac:dyDescent="0.3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</row>
    <row r="1935" spans="1:32" ht="15" customHeight="1" x14ac:dyDescent="0.3">
      <c r="A1935" s="14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</row>
    <row r="1936" spans="1:32" ht="15" customHeight="1" x14ac:dyDescent="0.3">
      <c r="A1936" s="14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</row>
    <row r="1937" spans="1:32" ht="15" customHeight="1" x14ac:dyDescent="0.3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</row>
    <row r="1938" spans="1:32" ht="15" customHeight="1" x14ac:dyDescent="0.3">
      <c r="A1938" s="14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</row>
    <row r="1939" spans="1:32" ht="15" customHeight="1" x14ac:dyDescent="0.3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</row>
    <row r="1940" spans="1:32" ht="15" customHeight="1" x14ac:dyDescent="0.3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</row>
    <row r="1941" spans="1:32" ht="15" customHeight="1" x14ac:dyDescent="0.3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</row>
    <row r="1942" spans="1:32" ht="15" customHeight="1" x14ac:dyDescent="0.3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</row>
    <row r="1943" spans="1:32" ht="15" customHeight="1" x14ac:dyDescent="0.3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</row>
    <row r="1944" spans="1:32" ht="15" customHeight="1" x14ac:dyDescent="0.3">
      <c r="A1944" s="14"/>
      <c r="B1944" s="81"/>
      <c r="C1944" s="82"/>
      <c r="D1944" s="14"/>
      <c r="E1944" s="14"/>
      <c r="F1944" s="14"/>
      <c r="G1944" s="14"/>
      <c r="H1944" s="82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</row>
    <row r="1945" spans="1:32" ht="15" customHeight="1" x14ac:dyDescent="0.3">
      <c r="A1945" s="14"/>
      <c r="B1945" s="81"/>
      <c r="C1945" s="82"/>
      <c r="D1945" s="14"/>
      <c r="E1945" s="14"/>
      <c r="F1945" s="14"/>
      <c r="G1945" s="14"/>
      <c r="H1945" s="82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</row>
    <row r="1946" spans="1:32" ht="15" customHeight="1" x14ac:dyDescent="0.3">
      <c r="A1946" s="14"/>
      <c r="B1946" s="81"/>
      <c r="C1946" s="82"/>
      <c r="D1946" s="14"/>
      <c r="E1946" s="14"/>
      <c r="F1946" s="14"/>
      <c r="G1946" s="14"/>
      <c r="H1946" s="82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</row>
    <row r="1947" spans="1:32" ht="15" customHeight="1" x14ac:dyDescent="0.3">
      <c r="A1947" s="14"/>
      <c r="B1947" s="81"/>
      <c r="C1947" s="82"/>
      <c r="D1947" s="14"/>
      <c r="E1947" s="14"/>
      <c r="F1947" s="14"/>
      <c r="G1947" s="14"/>
      <c r="H1947" s="82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</row>
    <row r="1948" spans="1:32" ht="15" customHeight="1" x14ac:dyDescent="0.3">
      <c r="A1948" s="14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</row>
    <row r="1949" spans="1:32" ht="15" customHeight="1" x14ac:dyDescent="0.3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</row>
    <row r="1950" spans="1:32" ht="15" customHeight="1" x14ac:dyDescent="0.3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</row>
    <row r="1951" spans="1:32" ht="15" customHeight="1" x14ac:dyDescent="0.3">
      <c r="A1951" s="14"/>
      <c r="B1951" s="14"/>
      <c r="C1951" s="14"/>
      <c r="D1951" s="14"/>
      <c r="E1951" s="14"/>
      <c r="F1951" s="14"/>
      <c r="G1951" s="14"/>
      <c r="H1951" s="14"/>
      <c r="I1951" s="14"/>
      <c r="J1951" s="101"/>
      <c r="K1951" s="101"/>
      <c r="L1951" s="101"/>
      <c r="M1951" s="14"/>
      <c r="N1951" s="14"/>
      <c r="O1951" s="14"/>
      <c r="P1951" s="14"/>
      <c r="Q1951" s="14"/>
      <c r="R1951" s="14"/>
      <c r="S1951" s="14"/>
      <c r="T1951" s="14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</row>
    <row r="1952" spans="1:32" ht="15" customHeight="1" x14ac:dyDescent="0.3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</row>
    <row r="1953" spans="1:32" ht="15" customHeight="1" x14ac:dyDescent="0.3">
      <c r="A1953" s="14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</row>
    <row r="1954" spans="1:32" ht="15" customHeight="1" x14ac:dyDescent="0.3">
      <c r="A1954" s="14"/>
      <c r="B1954" s="14"/>
      <c r="C1954" s="14"/>
      <c r="D1954" s="14"/>
      <c r="E1954" s="14"/>
      <c r="F1954" s="14"/>
      <c r="G1954" s="14"/>
      <c r="H1954" s="14"/>
      <c r="I1954" s="14"/>
      <c r="J1954" s="101"/>
      <c r="K1954" s="101"/>
      <c r="L1954" s="101"/>
      <c r="M1954" s="14"/>
      <c r="N1954" s="14"/>
      <c r="O1954" s="14"/>
      <c r="P1954" s="14"/>
      <c r="Q1954" s="14"/>
      <c r="R1954" s="14"/>
      <c r="S1954" s="14"/>
      <c r="T1954" s="14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</row>
    <row r="1955" spans="1:32" ht="15" customHeight="1" x14ac:dyDescent="0.3">
      <c r="A1955" s="14"/>
      <c r="B1955" s="14"/>
      <c r="C1955" s="14"/>
      <c r="D1955" s="14"/>
      <c r="E1955" s="14"/>
      <c r="F1955" s="14"/>
      <c r="G1955" s="14"/>
      <c r="H1955" s="14"/>
      <c r="I1955" s="14"/>
      <c r="J1955" s="101"/>
      <c r="K1955" s="101"/>
      <c r="L1955" s="101"/>
      <c r="M1955" s="14"/>
      <c r="N1955" s="14"/>
      <c r="O1955" s="14"/>
      <c r="P1955" s="14"/>
      <c r="Q1955" s="14"/>
      <c r="R1955" s="14"/>
      <c r="S1955" s="14"/>
      <c r="T1955" s="14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</row>
    <row r="1956" spans="1:32" ht="15" customHeight="1" x14ac:dyDescent="0.3">
      <c r="A1956" s="14"/>
      <c r="B1956" s="14"/>
      <c r="C1956" s="14"/>
      <c r="D1956" s="14"/>
      <c r="E1956" s="14"/>
      <c r="F1956" s="14"/>
      <c r="G1956" s="14"/>
      <c r="H1956" s="14"/>
      <c r="I1956" s="14"/>
      <c r="J1956" s="101"/>
      <c r="K1956" s="101"/>
      <c r="L1956" s="101"/>
      <c r="M1956" s="14"/>
      <c r="N1956" s="14"/>
      <c r="O1956" s="14"/>
      <c r="P1956" s="14"/>
      <c r="Q1956" s="14"/>
      <c r="R1956" s="14"/>
      <c r="S1956" s="14"/>
      <c r="T1956" s="14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</row>
    <row r="1957" spans="1:32" ht="15" customHeight="1" x14ac:dyDescent="0.3">
      <c r="A1957" s="14"/>
      <c r="B1957" s="14"/>
      <c r="C1957" s="14"/>
      <c r="D1957" s="14"/>
      <c r="E1957" s="14"/>
      <c r="F1957" s="14"/>
      <c r="G1957" s="14"/>
      <c r="H1957" s="14"/>
      <c r="I1957" s="14"/>
      <c r="J1957" s="101"/>
      <c r="K1957" s="101"/>
      <c r="L1957" s="101"/>
      <c r="M1957" s="14"/>
      <c r="N1957" s="14"/>
      <c r="O1957" s="14"/>
      <c r="P1957" s="14"/>
      <c r="Q1957" s="14"/>
      <c r="R1957" s="14"/>
      <c r="S1957" s="14"/>
      <c r="T1957" s="14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</row>
    <row r="1958" spans="1:32" ht="15" customHeight="1" x14ac:dyDescent="0.3">
      <c r="A1958" s="14"/>
      <c r="B1958" s="14"/>
      <c r="C1958" s="14"/>
      <c r="D1958" s="14"/>
      <c r="E1958" s="14"/>
      <c r="F1958" s="14"/>
      <c r="G1958" s="14"/>
      <c r="H1958" s="14"/>
      <c r="I1958" s="14"/>
      <c r="J1958" s="101"/>
      <c r="K1958" s="101"/>
      <c r="L1958" s="101"/>
      <c r="M1958" s="14"/>
      <c r="N1958" s="14"/>
      <c r="O1958" s="14"/>
      <c r="P1958" s="14"/>
      <c r="Q1958" s="14"/>
      <c r="R1958" s="14"/>
      <c r="S1958" s="14"/>
      <c r="T1958" s="14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</row>
    <row r="1959" spans="1:32" ht="15" customHeight="1" x14ac:dyDescent="0.3">
      <c r="A1959" s="14"/>
      <c r="B1959" s="14"/>
      <c r="C1959" s="14"/>
      <c r="D1959" s="14"/>
      <c r="E1959" s="14"/>
      <c r="F1959" s="14"/>
      <c r="G1959" s="14"/>
      <c r="H1959" s="14"/>
      <c r="I1959" s="14"/>
      <c r="J1959" s="101"/>
      <c r="K1959" s="101"/>
      <c r="L1959" s="101"/>
      <c r="M1959" s="14"/>
      <c r="N1959" s="14"/>
      <c r="O1959" s="14"/>
      <c r="P1959" s="14"/>
      <c r="Q1959" s="14"/>
      <c r="R1959" s="14"/>
      <c r="S1959" s="14"/>
      <c r="T1959" s="14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</row>
    <row r="1960" spans="1:32" ht="15" customHeight="1" x14ac:dyDescent="0.3">
      <c r="A1960" s="14"/>
      <c r="B1960" s="14"/>
      <c r="C1960" s="14"/>
      <c r="D1960" s="14"/>
      <c r="E1960" s="14"/>
      <c r="F1960" s="14"/>
      <c r="G1960" s="14"/>
      <c r="H1960" s="14"/>
      <c r="I1960" s="14"/>
      <c r="J1960" s="101"/>
      <c r="K1960" s="101"/>
      <c r="L1960" s="101"/>
      <c r="M1960" s="14"/>
      <c r="N1960" s="14"/>
      <c r="O1960" s="14"/>
      <c r="P1960" s="14"/>
      <c r="Q1960" s="14"/>
      <c r="R1960" s="14"/>
      <c r="S1960" s="14"/>
      <c r="T1960" s="14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</row>
    <row r="1961" spans="1:32" ht="15" customHeight="1" x14ac:dyDescent="0.3">
      <c r="A1961" s="14"/>
      <c r="B1961" s="14"/>
      <c r="C1961" s="14"/>
      <c r="D1961" s="14"/>
      <c r="E1961" s="14"/>
      <c r="F1961" s="14"/>
      <c r="G1961" s="14"/>
      <c r="H1961" s="14"/>
      <c r="I1961" s="14"/>
      <c r="J1961" s="101"/>
      <c r="K1961" s="101"/>
      <c r="L1961" s="101"/>
      <c r="M1961" s="14"/>
      <c r="N1961" s="14"/>
      <c r="O1961" s="14"/>
      <c r="P1961" s="14"/>
      <c r="Q1961" s="14"/>
      <c r="R1961" s="14"/>
      <c r="S1961" s="14"/>
      <c r="T1961" s="14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</row>
    <row r="1962" spans="1:32" ht="15" customHeight="1" x14ac:dyDescent="0.3">
      <c r="A1962" s="14"/>
      <c r="B1962" s="14"/>
      <c r="C1962" s="14"/>
      <c r="D1962" s="14"/>
      <c r="E1962" s="14"/>
      <c r="F1962" s="14"/>
      <c r="G1962" s="14"/>
      <c r="H1962" s="14"/>
      <c r="I1962" s="14"/>
      <c r="J1962" s="101"/>
      <c r="K1962" s="101"/>
      <c r="L1962" s="101"/>
      <c r="M1962" s="14"/>
      <c r="N1962" s="14"/>
      <c r="O1962" s="14"/>
      <c r="P1962" s="14"/>
      <c r="Q1962" s="14"/>
      <c r="R1962" s="14"/>
      <c r="S1962" s="14"/>
      <c r="T1962" s="14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</row>
    <row r="1963" spans="1:32" ht="15" customHeight="1" x14ac:dyDescent="0.3">
      <c r="A1963" s="14"/>
      <c r="B1963" s="14"/>
      <c r="C1963" s="14"/>
      <c r="D1963" s="14"/>
      <c r="E1963" s="14"/>
      <c r="F1963" s="14"/>
      <c r="G1963" s="14"/>
      <c r="H1963" s="14"/>
      <c r="I1963" s="14"/>
      <c r="J1963" s="101"/>
      <c r="K1963" s="101"/>
      <c r="L1963" s="101"/>
      <c r="M1963" s="14"/>
      <c r="N1963" s="14"/>
      <c r="O1963" s="14"/>
      <c r="P1963" s="14"/>
      <c r="Q1963" s="14"/>
      <c r="R1963" s="14"/>
      <c r="S1963" s="14"/>
      <c r="T1963" s="14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</row>
    <row r="1964" spans="1:32" ht="15" customHeight="1" x14ac:dyDescent="0.3">
      <c r="A1964" s="14"/>
      <c r="B1964" s="14"/>
      <c r="C1964" s="14"/>
      <c r="D1964" s="14"/>
      <c r="E1964" s="14"/>
      <c r="F1964" s="14"/>
      <c r="G1964" s="14"/>
      <c r="H1964" s="14"/>
      <c r="I1964" s="14"/>
      <c r="J1964" s="101"/>
      <c r="K1964" s="101"/>
      <c r="L1964" s="101"/>
      <c r="M1964" s="14"/>
      <c r="N1964" s="14"/>
      <c r="O1964" s="14"/>
      <c r="P1964" s="14"/>
      <c r="Q1964" s="14"/>
      <c r="R1964" s="14"/>
      <c r="S1964" s="14"/>
      <c r="T1964" s="14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</row>
    <row r="1965" spans="1:32" ht="15" customHeight="1" x14ac:dyDescent="0.3">
      <c r="A1965" s="14"/>
      <c r="B1965" s="14"/>
      <c r="C1965" s="14"/>
      <c r="D1965" s="14"/>
      <c r="E1965" s="14"/>
      <c r="F1965" s="14"/>
      <c r="G1965" s="14"/>
      <c r="H1965" s="14"/>
      <c r="I1965" s="14"/>
      <c r="J1965" s="101"/>
      <c r="K1965" s="101"/>
      <c r="L1965" s="101"/>
      <c r="M1965" s="14"/>
      <c r="N1965" s="14"/>
      <c r="O1965" s="14"/>
      <c r="P1965" s="14"/>
      <c r="Q1965" s="14"/>
      <c r="R1965" s="14"/>
      <c r="S1965" s="14"/>
      <c r="T1965" s="14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</row>
    <row r="1966" spans="1:32" ht="15" customHeight="1" x14ac:dyDescent="0.3">
      <c r="A1966" s="14"/>
      <c r="B1966" s="14"/>
      <c r="C1966" s="14"/>
      <c r="D1966" s="14"/>
      <c r="E1966" s="14"/>
      <c r="F1966" s="14"/>
      <c r="G1966" s="14"/>
      <c r="H1966" s="14"/>
      <c r="I1966" s="14"/>
      <c r="J1966" s="101"/>
      <c r="K1966" s="101"/>
      <c r="L1966" s="101"/>
      <c r="M1966" s="14"/>
      <c r="N1966" s="14"/>
      <c r="O1966" s="14"/>
      <c r="P1966" s="14"/>
      <c r="Q1966" s="14"/>
      <c r="R1966" s="14"/>
      <c r="S1966" s="14"/>
      <c r="T1966" s="14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</row>
    <row r="1967" spans="1:32" ht="15" customHeight="1" x14ac:dyDescent="0.3">
      <c r="A1967" s="14"/>
      <c r="B1967" s="14"/>
      <c r="C1967" s="14"/>
      <c r="D1967" s="14"/>
      <c r="E1967" s="14"/>
      <c r="F1967" s="14"/>
      <c r="G1967" s="14"/>
      <c r="H1967" s="14"/>
      <c r="I1967" s="14"/>
      <c r="J1967" s="101"/>
      <c r="K1967" s="101"/>
      <c r="L1967" s="101"/>
      <c r="M1967" s="14"/>
      <c r="N1967" s="14"/>
      <c r="O1967" s="14"/>
      <c r="P1967" s="14"/>
      <c r="Q1967" s="14"/>
      <c r="R1967" s="14"/>
      <c r="S1967" s="14"/>
      <c r="T1967" s="14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</row>
    <row r="1968" spans="1:32" ht="15" customHeight="1" x14ac:dyDescent="0.3">
      <c r="A1968" s="14"/>
      <c r="B1968" s="14"/>
      <c r="C1968" s="14"/>
      <c r="D1968" s="14"/>
      <c r="E1968" s="14"/>
      <c r="F1968" s="14"/>
      <c r="G1968" s="14"/>
      <c r="H1968" s="14"/>
      <c r="I1968" s="14"/>
      <c r="J1968" s="101"/>
      <c r="K1968" s="101"/>
      <c r="L1968" s="101"/>
      <c r="M1968" s="14"/>
      <c r="N1968" s="14"/>
      <c r="O1968" s="14"/>
      <c r="P1968" s="14"/>
      <c r="Q1968" s="14"/>
      <c r="R1968" s="14"/>
      <c r="S1968" s="14"/>
      <c r="T1968" s="14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</row>
    <row r="1969" spans="1:32" ht="15" customHeight="1" x14ac:dyDescent="0.3">
      <c r="A1969" s="14"/>
      <c r="B1969" s="14"/>
      <c r="C1969" s="14"/>
      <c r="D1969" s="14"/>
      <c r="E1969" s="14"/>
      <c r="F1969" s="14"/>
      <c r="G1969" s="14"/>
      <c r="H1969" s="14"/>
      <c r="I1969" s="14"/>
      <c r="J1969" s="101"/>
      <c r="K1969" s="101"/>
      <c r="L1969" s="101"/>
      <c r="M1969" s="14"/>
      <c r="N1969" s="14"/>
      <c r="O1969" s="14"/>
      <c r="P1969" s="14"/>
      <c r="Q1969" s="14"/>
      <c r="R1969" s="14"/>
      <c r="S1969" s="14"/>
      <c r="T1969" s="14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</row>
    <row r="1970" spans="1:32" ht="15" customHeight="1" x14ac:dyDescent="0.3">
      <c r="A1970" s="14"/>
      <c r="B1970" s="14"/>
      <c r="C1970" s="14"/>
      <c r="D1970" s="14"/>
      <c r="E1970" s="14"/>
      <c r="F1970" s="14"/>
      <c r="G1970" s="14"/>
      <c r="H1970" s="14"/>
      <c r="I1970" s="14"/>
      <c r="J1970" s="101"/>
      <c r="K1970" s="101"/>
      <c r="L1970" s="101"/>
      <c r="M1970" s="14"/>
      <c r="N1970" s="14"/>
      <c r="O1970" s="14"/>
      <c r="P1970" s="14"/>
      <c r="Q1970" s="14"/>
      <c r="R1970" s="14"/>
      <c r="S1970" s="14"/>
      <c r="T1970" s="14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</row>
    <row r="1971" spans="1:32" ht="15" customHeight="1" x14ac:dyDescent="0.3">
      <c r="A1971" s="14"/>
      <c r="B1971" s="14"/>
      <c r="C1971" s="14"/>
      <c r="D1971" s="14"/>
      <c r="E1971" s="14"/>
      <c r="F1971" s="14"/>
      <c r="G1971" s="14"/>
      <c r="H1971" s="14"/>
      <c r="I1971" s="14"/>
      <c r="J1971" s="101"/>
      <c r="K1971" s="101"/>
      <c r="L1971" s="101"/>
      <c r="M1971" s="14"/>
      <c r="N1971" s="14"/>
      <c r="O1971" s="14"/>
      <c r="P1971" s="14"/>
      <c r="Q1971" s="14"/>
      <c r="R1971" s="14"/>
      <c r="S1971" s="14"/>
      <c r="T1971" s="14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</row>
    <row r="1972" spans="1:32" ht="15" customHeight="1" x14ac:dyDescent="0.3">
      <c r="A1972" s="14"/>
      <c r="B1972" s="14"/>
      <c r="C1972" s="14"/>
      <c r="D1972" s="14"/>
      <c r="E1972" s="14"/>
      <c r="F1972" s="14"/>
      <c r="G1972" s="14"/>
      <c r="H1972" s="14"/>
      <c r="I1972" s="14"/>
      <c r="J1972" s="101"/>
      <c r="K1972" s="101"/>
      <c r="L1972" s="101"/>
      <c r="M1972" s="14"/>
      <c r="N1972" s="14"/>
      <c r="O1972" s="14"/>
      <c r="P1972" s="14"/>
      <c r="Q1972" s="14"/>
      <c r="R1972" s="14"/>
      <c r="S1972" s="14"/>
      <c r="T1972" s="14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</row>
    <row r="1973" spans="1:32" ht="15" customHeight="1" x14ac:dyDescent="0.3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</row>
    <row r="1974" spans="1:32" ht="14.1" customHeight="1" x14ac:dyDescent="0.3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5"/>
    </row>
    <row r="1975" spans="1:32" ht="15" customHeight="1" x14ac:dyDescent="0.3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</row>
    <row r="1976" spans="1:32" ht="15" customHeight="1" x14ac:dyDescent="0.3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</row>
    <row r="1977" spans="1:32" ht="15" customHeight="1" x14ac:dyDescent="0.3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</row>
    <row r="1978" spans="1:32" ht="15" customHeight="1" x14ac:dyDescent="0.3">
      <c r="A1978" s="14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</row>
    <row r="1979" spans="1:32" ht="15" customHeight="1" x14ac:dyDescent="0.3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</row>
    <row r="1980" spans="1:32" ht="15" customHeight="1" x14ac:dyDescent="0.3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</row>
    <row r="1981" spans="1:32" ht="15" customHeight="1" x14ac:dyDescent="0.3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</row>
    <row r="1982" spans="1:32" ht="15" customHeight="1" x14ac:dyDescent="0.3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</row>
    <row r="1983" spans="1:32" ht="15" customHeight="1" x14ac:dyDescent="0.3">
      <c r="A1983" s="14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</row>
    <row r="1984" spans="1:32" ht="15" customHeight="1" x14ac:dyDescent="0.3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</row>
    <row r="1985" spans="1:32" ht="15" customHeight="1" x14ac:dyDescent="0.3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</row>
    <row r="1986" spans="1:32" ht="15" customHeight="1" x14ac:dyDescent="0.3">
      <c r="A1986" s="14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</row>
    <row r="1987" spans="1:32" ht="15" customHeight="1" x14ac:dyDescent="0.3">
      <c r="A1987" s="14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</row>
    <row r="1988" spans="1:32" ht="15" customHeight="1" x14ac:dyDescent="0.3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</row>
    <row r="1989" spans="1:32" ht="15" customHeight="1" x14ac:dyDescent="0.3">
      <c r="A1989" s="14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</row>
    <row r="1990" spans="1:32" ht="15" customHeight="1" x14ac:dyDescent="0.3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</row>
    <row r="1991" spans="1:32" ht="15" customHeight="1" x14ac:dyDescent="0.3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</row>
    <row r="1992" spans="1:32" ht="15" customHeight="1" x14ac:dyDescent="0.3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</row>
    <row r="1993" spans="1:32" ht="15" customHeight="1" x14ac:dyDescent="0.3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</row>
    <row r="1994" spans="1:32" ht="15" customHeight="1" x14ac:dyDescent="0.3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</row>
    <row r="1995" spans="1:32" ht="15" customHeight="1" x14ac:dyDescent="0.3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</row>
    <row r="1996" spans="1:32" ht="15" customHeight="1" x14ac:dyDescent="0.3">
      <c r="A1996" s="14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</row>
    <row r="1997" spans="1:32" ht="15" customHeight="1" x14ac:dyDescent="0.3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</row>
    <row r="1998" spans="1:32" ht="15" customHeight="1" x14ac:dyDescent="0.3">
      <c r="A1998" s="14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</row>
    <row r="1999" spans="1:32" ht="15" customHeight="1" x14ac:dyDescent="0.3">
      <c r="A1999" s="14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</row>
    <row r="2000" spans="1:32" ht="15" customHeight="1" x14ac:dyDescent="0.3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</row>
    <row r="2001" spans="1:32" ht="15" customHeight="1" x14ac:dyDescent="0.3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</row>
    <row r="2002" spans="1:32" ht="15" customHeight="1" x14ac:dyDescent="0.3">
      <c r="A2002" s="14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</row>
    <row r="2003" spans="1:32" ht="15" customHeight="1" x14ac:dyDescent="0.3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</row>
    <row r="2004" spans="1:32" ht="15" customHeight="1" x14ac:dyDescent="0.3">
      <c r="A2004" s="14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</row>
    <row r="2005" spans="1:32" ht="15" customHeight="1" x14ac:dyDescent="0.3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</row>
    <row r="2006" spans="1:32" ht="15" customHeight="1" x14ac:dyDescent="0.3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</row>
    <row r="2007" spans="1:32" ht="15" customHeight="1" x14ac:dyDescent="0.3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</row>
    <row r="2008" spans="1:32" ht="15" customHeight="1" x14ac:dyDescent="0.3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</row>
    <row r="2009" spans="1:32" ht="15" customHeight="1" x14ac:dyDescent="0.3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</row>
    <row r="2010" spans="1:32" ht="15" customHeight="1" x14ac:dyDescent="0.3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</row>
    <row r="2011" spans="1:32" ht="15" customHeight="1" x14ac:dyDescent="0.3">
      <c r="A2011" s="14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</row>
    <row r="2012" spans="1:32" ht="15" customHeight="1" x14ac:dyDescent="0.3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</row>
    <row r="2013" spans="1:32" ht="15" customHeight="1" x14ac:dyDescent="0.3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</row>
    <row r="2014" spans="1:32" ht="15" customHeight="1" x14ac:dyDescent="0.3">
      <c r="A2014" s="14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</row>
    <row r="2015" spans="1:32" ht="15" customHeight="1" x14ac:dyDescent="0.3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</row>
    <row r="2016" spans="1:32" ht="15" customHeight="1" x14ac:dyDescent="0.3">
      <c r="A2016" s="14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</row>
    <row r="2017" spans="1:32" ht="15" customHeight="1" x14ac:dyDescent="0.3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5"/>
    </row>
    <row r="2018" spans="1:32" ht="15" customHeight="1" x14ac:dyDescent="0.3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</row>
    <row r="2019" spans="1:32" ht="15" customHeight="1" x14ac:dyDescent="0.3">
      <c r="A2019" s="14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</row>
    <row r="2020" spans="1:32" ht="15" customHeight="1" x14ac:dyDescent="0.3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</row>
    <row r="2021" spans="1:32" ht="15" customHeight="1" x14ac:dyDescent="0.3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</row>
    <row r="2022" spans="1:32" ht="15" customHeight="1" x14ac:dyDescent="0.3">
      <c r="A2022" s="14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</row>
    <row r="2023" spans="1:32" ht="15" customHeight="1" x14ac:dyDescent="0.3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</row>
    <row r="2024" spans="1:32" ht="15" customHeight="1" x14ac:dyDescent="0.3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</row>
    <row r="2025" spans="1:32" ht="15" customHeight="1" x14ac:dyDescent="0.3">
      <c r="A2025" s="14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</row>
    <row r="2026" spans="1:32" ht="15" customHeight="1" x14ac:dyDescent="0.3">
      <c r="A2026" s="14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</row>
    <row r="2027" spans="1:32" ht="15" customHeight="1" x14ac:dyDescent="0.3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</row>
    <row r="2028" spans="1:32" ht="15" customHeight="1" x14ac:dyDescent="0.3">
      <c r="A2028" s="14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</row>
    <row r="2029" spans="1:32" ht="15" customHeight="1" x14ac:dyDescent="0.3">
      <c r="A2029" s="14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</row>
    <row r="2030" spans="1:32" ht="15" customHeight="1" x14ac:dyDescent="0.3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</row>
    <row r="2031" spans="1:32" ht="15" customHeight="1" x14ac:dyDescent="0.3">
      <c r="A2031" s="14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</row>
    <row r="2032" spans="1:32" ht="15" customHeight="1" x14ac:dyDescent="0.3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</row>
    <row r="2033" spans="1:32" ht="15" customHeight="1" x14ac:dyDescent="0.3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</row>
    <row r="2034" spans="1:32" ht="15" customHeight="1" x14ac:dyDescent="0.3">
      <c r="A2034" s="14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</row>
    <row r="2035" spans="1:32" ht="15" customHeight="1" x14ac:dyDescent="0.3">
      <c r="A2035" s="14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</row>
    <row r="2036" spans="1:32" ht="15" customHeight="1" x14ac:dyDescent="0.3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</row>
    <row r="2037" spans="1:32" ht="15" customHeight="1" x14ac:dyDescent="0.3">
      <c r="A2037" s="14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</row>
    <row r="2038" spans="1:32" ht="15" customHeight="1" x14ac:dyDescent="0.3">
      <c r="A2038" s="14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5"/>
    </row>
    <row r="2039" spans="1:32" ht="15" customHeight="1" x14ac:dyDescent="0.3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5"/>
    </row>
    <row r="2040" spans="1:32" ht="15" customHeight="1" x14ac:dyDescent="0.3">
      <c r="A2040" s="14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/>
      <c r="AE2040" s="15"/>
      <c r="AF2040" s="15"/>
    </row>
    <row r="2041" spans="1:32" ht="15" customHeight="1" x14ac:dyDescent="0.3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5"/>
      <c r="V2041" s="15"/>
      <c r="W2041" s="15"/>
      <c r="X2041" s="15"/>
      <c r="Y2041" s="15"/>
      <c r="Z2041" s="15"/>
      <c r="AA2041" s="15"/>
      <c r="AB2041" s="15"/>
      <c r="AC2041" s="15"/>
      <c r="AD2041" s="15"/>
      <c r="AE2041" s="15"/>
      <c r="AF2041" s="15"/>
    </row>
    <row r="2042" spans="1:32" ht="15" customHeight="1" x14ac:dyDescent="0.3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5"/>
      <c r="V2042" s="15"/>
      <c r="W2042" s="15"/>
      <c r="X2042" s="15"/>
      <c r="Y2042" s="15"/>
      <c r="Z2042" s="15"/>
      <c r="AA2042" s="15"/>
      <c r="AB2042" s="15"/>
      <c r="AC2042" s="15"/>
      <c r="AD2042" s="15"/>
      <c r="AE2042" s="15"/>
      <c r="AF2042" s="15"/>
    </row>
    <row r="2043" spans="1:32" ht="15" customHeight="1" x14ac:dyDescent="0.3">
      <c r="A2043" s="14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/>
      <c r="AE2043" s="15"/>
      <c r="AF2043" s="15"/>
    </row>
    <row r="2044" spans="1:32" ht="15" customHeight="1" x14ac:dyDescent="0.3">
      <c r="A2044" s="14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5"/>
      <c r="V2044" s="15"/>
      <c r="W2044" s="15"/>
      <c r="X2044" s="15"/>
      <c r="Y2044" s="15"/>
      <c r="Z2044" s="15"/>
      <c r="AA2044" s="15"/>
      <c r="AB2044" s="15"/>
      <c r="AC2044" s="15"/>
      <c r="AD2044" s="15"/>
      <c r="AE2044" s="15"/>
      <c r="AF2044" s="15"/>
    </row>
    <row r="2045" spans="1:32" ht="15" customHeight="1" x14ac:dyDescent="0.3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5"/>
      <c r="AF2045" s="15"/>
    </row>
    <row r="2046" spans="1:32" ht="15" customHeight="1" x14ac:dyDescent="0.3">
      <c r="A2046" s="14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5"/>
      <c r="V2046" s="15"/>
      <c r="W2046" s="15"/>
      <c r="X2046" s="15"/>
      <c r="Y2046" s="15"/>
      <c r="Z2046" s="15"/>
      <c r="AA2046" s="15"/>
      <c r="AB2046" s="15"/>
      <c r="AC2046" s="15"/>
      <c r="AD2046" s="15"/>
      <c r="AE2046" s="15"/>
      <c r="AF2046" s="15"/>
    </row>
    <row r="2047" spans="1:32" ht="15" customHeight="1" x14ac:dyDescent="0.3">
      <c r="A2047" s="14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5"/>
      <c r="V2047" s="15"/>
      <c r="W2047" s="15"/>
      <c r="X2047" s="15"/>
      <c r="Y2047" s="15"/>
      <c r="Z2047" s="15"/>
      <c r="AA2047" s="15"/>
      <c r="AB2047" s="15"/>
      <c r="AC2047" s="15"/>
      <c r="AD2047" s="15"/>
      <c r="AE2047" s="15"/>
      <c r="AF2047" s="15"/>
    </row>
    <row r="2048" spans="1:32" ht="15" customHeight="1" x14ac:dyDescent="0.3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5"/>
      <c r="V2048" s="15"/>
      <c r="W2048" s="15"/>
      <c r="X2048" s="15"/>
      <c r="Y2048" s="15"/>
      <c r="Z2048" s="15"/>
      <c r="AA2048" s="15"/>
      <c r="AB2048" s="15"/>
      <c r="AC2048" s="15"/>
      <c r="AD2048" s="15"/>
      <c r="AE2048" s="15"/>
      <c r="AF2048" s="15"/>
    </row>
    <row r="2049" spans="1:32" ht="15" customHeight="1" x14ac:dyDescent="0.3">
      <c r="A2049" s="14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5"/>
      <c r="V2049" s="15"/>
      <c r="W2049" s="15"/>
      <c r="X2049" s="15"/>
      <c r="Y2049" s="15"/>
      <c r="Z2049" s="15"/>
      <c r="AA2049" s="15"/>
      <c r="AB2049" s="15"/>
      <c r="AC2049" s="15"/>
      <c r="AD2049" s="15"/>
      <c r="AE2049" s="15"/>
      <c r="AF2049" s="15"/>
    </row>
    <row r="2050" spans="1:32" ht="15" customHeight="1" x14ac:dyDescent="0.3">
      <c r="A2050" s="14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5"/>
      <c r="V2050" s="15"/>
      <c r="W2050" s="15"/>
      <c r="X2050" s="15"/>
      <c r="Y2050" s="15"/>
      <c r="Z2050" s="15"/>
      <c r="AA2050" s="15"/>
      <c r="AB2050" s="15"/>
      <c r="AC2050" s="15"/>
      <c r="AD2050" s="15"/>
      <c r="AE2050" s="15"/>
      <c r="AF2050" s="15"/>
    </row>
    <row r="2051" spans="1:32" ht="15" customHeight="1" x14ac:dyDescent="0.3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5"/>
      <c r="V2051" s="15"/>
      <c r="W2051" s="15"/>
      <c r="X2051" s="15"/>
      <c r="Y2051" s="15"/>
      <c r="Z2051" s="15"/>
      <c r="AA2051" s="15"/>
      <c r="AB2051" s="15"/>
      <c r="AC2051" s="15"/>
      <c r="AD2051" s="15"/>
      <c r="AE2051" s="15"/>
      <c r="AF2051" s="15"/>
    </row>
    <row r="2052" spans="1:32" ht="15" customHeight="1" x14ac:dyDescent="0.3">
      <c r="A2052" s="14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5"/>
      <c r="V2052" s="15"/>
      <c r="W2052" s="15"/>
      <c r="X2052" s="15"/>
      <c r="Y2052" s="15"/>
      <c r="Z2052" s="15"/>
      <c r="AA2052" s="15"/>
      <c r="AB2052" s="15"/>
      <c r="AC2052" s="15"/>
      <c r="AD2052" s="15"/>
      <c r="AE2052" s="15"/>
      <c r="AF2052" s="15"/>
    </row>
    <row r="2053" spans="1:32" ht="15" customHeight="1" x14ac:dyDescent="0.3">
      <c r="A2053" s="14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5"/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5"/>
      <c r="AF2053" s="15"/>
    </row>
    <row r="2054" spans="1:32" ht="15" customHeight="1" x14ac:dyDescent="0.3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5"/>
      <c r="V2054" s="15"/>
      <c r="W2054" s="15"/>
      <c r="X2054" s="15"/>
      <c r="Y2054" s="15"/>
      <c r="Z2054" s="15"/>
      <c r="AA2054" s="15"/>
      <c r="AB2054" s="15"/>
      <c r="AC2054" s="15"/>
      <c r="AD2054" s="15"/>
      <c r="AE2054" s="15"/>
      <c r="AF2054" s="15"/>
    </row>
    <row r="2055" spans="1:32" ht="15" customHeight="1" x14ac:dyDescent="0.3"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AF2055" s="15"/>
    </row>
    <row r="2056" spans="1:32" ht="15" customHeight="1" x14ac:dyDescent="0.3"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</row>
    <row r="2057" spans="1:32" ht="15" customHeight="1" x14ac:dyDescent="0.3"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</row>
    <row r="2058" spans="1:32" ht="15" customHeight="1" x14ac:dyDescent="0.3"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5"/>
    </row>
    <row r="2059" spans="1:32" ht="15" customHeight="1" x14ac:dyDescent="0.3"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</row>
    <row r="2060" spans="1:32" ht="15" customHeight="1" x14ac:dyDescent="0.3"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5"/>
    </row>
    <row r="2061" spans="1:32" ht="15" customHeight="1" x14ac:dyDescent="0.3"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</row>
    <row r="2062" spans="1:32" ht="15" customHeight="1" x14ac:dyDescent="0.3"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/>
      <c r="AE2062" s="15"/>
      <c r="AF2062" s="15"/>
    </row>
    <row r="2063" spans="1:32" ht="15" customHeight="1" x14ac:dyDescent="0.3"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/>
      <c r="AE2063" s="15"/>
      <c r="AF2063" s="15"/>
    </row>
    <row r="2064" spans="1:32" ht="15" customHeight="1" x14ac:dyDescent="0.3"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5"/>
    </row>
    <row r="2065" spans="2:32" ht="15" customHeight="1" x14ac:dyDescent="0.3"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5"/>
      <c r="V2065" s="15"/>
      <c r="W2065" s="15"/>
      <c r="X2065" s="15"/>
      <c r="Y2065" s="15"/>
      <c r="Z2065" s="15"/>
      <c r="AA2065" s="15"/>
      <c r="AB2065" s="15"/>
      <c r="AC2065" s="15"/>
      <c r="AD2065" s="15"/>
      <c r="AE2065" s="15"/>
      <c r="AF2065" s="15"/>
    </row>
    <row r="2066" spans="2:32" ht="15" customHeight="1" x14ac:dyDescent="0.3"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5"/>
      <c r="AF2066" s="15"/>
    </row>
    <row r="2067" spans="2:32" ht="15" customHeight="1" x14ac:dyDescent="0.3"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5"/>
      <c r="AF2067" s="15"/>
    </row>
    <row r="2068" spans="2:32" ht="15" customHeight="1" x14ac:dyDescent="0.3"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5"/>
      <c r="V2068" s="15"/>
      <c r="W2068" s="15"/>
      <c r="X2068" s="15"/>
      <c r="Y2068" s="15"/>
      <c r="Z2068" s="15"/>
      <c r="AA2068" s="15"/>
      <c r="AB2068" s="15"/>
      <c r="AC2068" s="15"/>
      <c r="AD2068" s="15"/>
      <c r="AE2068" s="15"/>
      <c r="AF2068" s="15"/>
    </row>
    <row r="2069" spans="2:32" ht="15" customHeight="1" x14ac:dyDescent="0.3"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/>
      <c r="AE2069" s="15"/>
      <c r="AF2069" s="15"/>
    </row>
    <row r="2070" spans="2:32" ht="15" customHeight="1" x14ac:dyDescent="0.3"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5"/>
      <c r="V2070" s="15"/>
      <c r="W2070" s="15"/>
      <c r="X2070" s="15"/>
      <c r="Y2070" s="15"/>
      <c r="Z2070" s="15"/>
      <c r="AA2070" s="15"/>
      <c r="AB2070" s="15"/>
      <c r="AC2070" s="15"/>
      <c r="AD2070" s="15"/>
      <c r="AE2070" s="15"/>
      <c r="AF2070" s="15"/>
    </row>
    <row r="2071" spans="2:32" ht="15" customHeight="1" x14ac:dyDescent="0.3"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/>
      <c r="AE2071" s="15"/>
      <c r="AF2071" s="15"/>
    </row>
    <row r="2072" spans="2:32" ht="15" customHeight="1" x14ac:dyDescent="0.3"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5"/>
      <c r="AF2072" s="15"/>
    </row>
    <row r="2073" spans="2:32" ht="15" customHeight="1" x14ac:dyDescent="0.3"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5"/>
      <c r="V2073" s="15"/>
      <c r="W2073" s="15"/>
      <c r="X2073" s="15"/>
      <c r="Y2073" s="15"/>
      <c r="Z2073" s="15"/>
      <c r="AA2073" s="15"/>
      <c r="AB2073" s="15"/>
      <c r="AC2073" s="15"/>
      <c r="AD2073" s="15"/>
      <c r="AE2073" s="15"/>
      <c r="AF2073" s="15"/>
    </row>
    <row r="2074" spans="2:32" ht="15" customHeight="1" x14ac:dyDescent="0.3"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5"/>
      <c r="V2074" s="15"/>
      <c r="W2074" s="15"/>
      <c r="X2074" s="15"/>
      <c r="Y2074" s="15"/>
      <c r="Z2074" s="15"/>
      <c r="AA2074" s="15"/>
      <c r="AB2074" s="15"/>
      <c r="AC2074" s="15"/>
      <c r="AD2074" s="15"/>
      <c r="AE2074" s="15"/>
      <c r="AF2074" s="15"/>
    </row>
    <row r="2075" spans="2:32" ht="15" customHeight="1" x14ac:dyDescent="0.3"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5"/>
      <c r="V2075" s="15"/>
      <c r="W2075" s="15"/>
      <c r="X2075" s="15"/>
      <c r="Y2075" s="15"/>
      <c r="Z2075" s="15"/>
      <c r="AA2075" s="15"/>
      <c r="AB2075" s="15"/>
      <c r="AC2075" s="15"/>
      <c r="AD2075" s="15"/>
      <c r="AE2075" s="15"/>
      <c r="AF2075" s="15"/>
    </row>
    <row r="2076" spans="2:32" ht="15" customHeight="1" x14ac:dyDescent="0.3"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5"/>
      <c r="V2076" s="15"/>
      <c r="W2076" s="15"/>
      <c r="X2076" s="15"/>
      <c r="Y2076" s="15"/>
      <c r="Z2076" s="15"/>
      <c r="AA2076" s="15"/>
      <c r="AB2076" s="15"/>
      <c r="AC2076" s="15"/>
      <c r="AD2076" s="15"/>
      <c r="AE2076" s="15"/>
      <c r="AF2076" s="15"/>
    </row>
    <row r="2077" spans="2:32" ht="15" customHeight="1" x14ac:dyDescent="0.3"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5"/>
      <c r="V2077" s="15"/>
      <c r="W2077" s="15"/>
      <c r="X2077" s="15"/>
      <c r="Y2077" s="15"/>
      <c r="Z2077" s="15"/>
      <c r="AA2077" s="15"/>
      <c r="AB2077" s="15"/>
      <c r="AC2077" s="15"/>
      <c r="AD2077" s="15"/>
      <c r="AE2077" s="15"/>
      <c r="AF2077" s="15"/>
    </row>
    <row r="2078" spans="2:32" ht="15" customHeight="1" x14ac:dyDescent="0.3"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5"/>
      <c r="V2078" s="15"/>
      <c r="W2078" s="15"/>
      <c r="X2078" s="15"/>
      <c r="Y2078" s="15"/>
      <c r="Z2078" s="15"/>
      <c r="AA2078" s="15"/>
      <c r="AB2078" s="15"/>
      <c r="AC2078" s="15"/>
      <c r="AD2078" s="15"/>
      <c r="AE2078" s="15"/>
      <c r="AF2078" s="15"/>
    </row>
    <row r="2079" spans="2:32" ht="15" customHeight="1" x14ac:dyDescent="0.3"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5"/>
      <c r="AF2079" s="15"/>
    </row>
    <row r="2080" spans="2:32" ht="15" customHeight="1" x14ac:dyDescent="0.3"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5"/>
      <c r="V2080" s="15"/>
      <c r="W2080" s="15"/>
      <c r="X2080" s="15"/>
      <c r="Y2080" s="15"/>
      <c r="Z2080" s="15"/>
      <c r="AA2080" s="15"/>
      <c r="AB2080" s="15"/>
      <c r="AC2080" s="15"/>
      <c r="AD2080" s="15"/>
      <c r="AE2080" s="15"/>
      <c r="AF2080" s="15"/>
    </row>
    <row r="2081" spans="1:32" ht="15" customHeight="1" x14ac:dyDescent="0.3"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5"/>
      <c r="V2081" s="15"/>
      <c r="W2081" s="15"/>
      <c r="X2081" s="15"/>
      <c r="Y2081" s="15"/>
      <c r="Z2081" s="15"/>
      <c r="AA2081" s="15"/>
      <c r="AB2081" s="15"/>
      <c r="AC2081" s="15"/>
      <c r="AD2081" s="15"/>
      <c r="AE2081" s="15"/>
      <c r="AF2081" s="15"/>
    </row>
    <row r="2082" spans="1:32" ht="15" customHeight="1" x14ac:dyDescent="0.3">
      <c r="A2082" s="14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5"/>
      <c r="V2082" s="15"/>
      <c r="W2082" s="15"/>
      <c r="X2082" s="15"/>
      <c r="Y2082" s="15"/>
      <c r="Z2082" s="15"/>
      <c r="AA2082" s="15"/>
      <c r="AB2082" s="15"/>
      <c r="AC2082" s="15"/>
      <c r="AD2082" s="15"/>
      <c r="AE2082" s="15"/>
      <c r="AF2082" s="15"/>
    </row>
    <row r="2083" spans="1:32" ht="15" customHeight="1" x14ac:dyDescent="0.3">
      <c r="A2083" s="14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5"/>
      <c r="V2083" s="15"/>
      <c r="W2083" s="15"/>
      <c r="X2083" s="15"/>
      <c r="Y2083" s="15"/>
      <c r="Z2083" s="15"/>
      <c r="AA2083" s="15"/>
      <c r="AB2083" s="15"/>
      <c r="AC2083" s="15"/>
      <c r="AD2083" s="15"/>
      <c r="AE2083" s="15"/>
      <c r="AF2083" s="15"/>
    </row>
    <row r="2084" spans="1:32" ht="15" customHeight="1" x14ac:dyDescent="0.3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5"/>
      <c r="V2084" s="15"/>
      <c r="W2084" s="15"/>
      <c r="X2084" s="15"/>
      <c r="Y2084" s="15"/>
      <c r="Z2084" s="15"/>
      <c r="AA2084" s="15"/>
      <c r="AB2084" s="15"/>
      <c r="AC2084" s="15"/>
      <c r="AD2084" s="15"/>
      <c r="AE2084" s="15"/>
      <c r="AF2084" s="15"/>
    </row>
    <row r="2085" spans="1:32" ht="15" customHeight="1" x14ac:dyDescent="0.3">
      <c r="A2085" s="14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5"/>
      <c r="V2085" s="15"/>
      <c r="W2085" s="15"/>
      <c r="X2085" s="15"/>
      <c r="Y2085" s="15"/>
      <c r="Z2085" s="15"/>
      <c r="AA2085" s="15"/>
      <c r="AB2085" s="15"/>
      <c r="AC2085" s="15"/>
      <c r="AD2085" s="15"/>
      <c r="AE2085" s="15"/>
      <c r="AF2085" s="15"/>
    </row>
    <row r="2086" spans="1:32" ht="15" customHeight="1" x14ac:dyDescent="0.3">
      <c r="A2086" s="14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5"/>
      <c r="V2086" s="15"/>
      <c r="W2086" s="15"/>
      <c r="X2086" s="15"/>
      <c r="Y2086" s="15"/>
      <c r="Z2086" s="15"/>
      <c r="AA2086" s="15"/>
      <c r="AB2086" s="15"/>
      <c r="AC2086" s="15"/>
      <c r="AD2086" s="15"/>
      <c r="AE2086" s="15"/>
      <c r="AF2086" s="15"/>
    </row>
    <row r="2087" spans="1:32" ht="15" customHeight="1" x14ac:dyDescent="0.3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5"/>
    </row>
    <row r="2088" spans="1:32" ht="15" customHeight="1" x14ac:dyDescent="0.3">
      <c r="A2088" s="14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5"/>
      <c r="AF2088" s="15"/>
    </row>
    <row r="2089" spans="1:32" ht="15" customHeight="1" x14ac:dyDescent="0.3">
      <c r="A2089" s="14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5"/>
    </row>
    <row r="2090" spans="1:32" ht="15" customHeight="1" x14ac:dyDescent="0.3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5"/>
      <c r="V2090" s="15"/>
      <c r="W2090" s="15"/>
      <c r="X2090" s="15"/>
      <c r="Y2090" s="15"/>
      <c r="Z2090" s="15"/>
      <c r="AA2090" s="15"/>
      <c r="AB2090" s="15"/>
      <c r="AC2090" s="15"/>
      <c r="AD2090" s="15"/>
      <c r="AE2090" s="15"/>
      <c r="AF2090" s="15"/>
    </row>
    <row r="2091" spans="1:32" ht="15" customHeight="1" x14ac:dyDescent="0.3">
      <c r="A2091" s="14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5"/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5"/>
    </row>
    <row r="2092" spans="1:32" ht="15" customHeight="1" x14ac:dyDescent="0.3"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5"/>
      <c r="V2092" s="15"/>
      <c r="W2092" s="15"/>
      <c r="X2092" s="15"/>
      <c r="Y2092" s="15"/>
      <c r="Z2092" s="15"/>
      <c r="AA2092" s="15"/>
      <c r="AB2092" s="15"/>
      <c r="AC2092" s="15"/>
      <c r="AD2092" s="15"/>
      <c r="AE2092" s="15"/>
      <c r="AF2092" s="15"/>
    </row>
    <row r="2093" spans="1:32" ht="15" customHeight="1" x14ac:dyDescent="0.3"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5"/>
      <c r="V2093" s="15"/>
      <c r="W2093" s="15"/>
      <c r="X2093" s="15"/>
      <c r="Y2093" s="15"/>
      <c r="Z2093" s="15"/>
      <c r="AA2093" s="15"/>
      <c r="AB2093" s="15"/>
      <c r="AC2093" s="15"/>
      <c r="AD2093" s="15"/>
      <c r="AE2093" s="15"/>
      <c r="AF2093" s="15"/>
    </row>
    <row r="2094" spans="1:32" ht="15" customHeight="1" x14ac:dyDescent="0.3"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5"/>
      <c r="AF2094" s="15"/>
    </row>
    <row r="2095" spans="1:32" ht="15" customHeight="1" x14ac:dyDescent="0.3">
      <c r="A2095" s="14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</row>
    <row r="2096" spans="1:32" ht="15" customHeight="1" x14ac:dyDescent="0.3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</row>
    <row r="2097" spans="1:32" ht="15" customHeight="1" x14ac:dyDescent="0.3"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5"/>
      <c r="V2097" s="15"/>
      <c r="W2097" s="15"/>
      <c r="X2097" s="15"/>
      <c r="Y2097" s="15"/>
      <c r="Z2097" s="15"/>
      <c r="AA2097" s="15"/>
      <c r="AB2097" s="15"/>
      <c r="AC2097" s="15"/>
      <c r="AD2097" s="15"/>
      <c r="AE2097" s="15"/>
      <c r="AF2097" s="15"/>
    </row>
    <row r="2098" spans="1:32" ht="15" customHeight="1" x14ac:dyDescent="0.3"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5"/>
      <c r="V2098" s="15"/>
      <c r="W2098" s="15"/>
      <c r="X2098" s="15"/>
      <c r="Y2098" s="15"/>
      <c r="Z2098" s="15"/>
      <c r="AA2098" s="15"/>
      <c r="AB2098" s="15"/>
      <c r="AC2098" s="15"/>
      <c r="AD2098" s="15"/>
      <c r="AE2098" s="15"/>
      <c r="AF2098" s="15"/>
    </row>
    <row r="2099" spans="1:32" ht="15" customHeight="1" x14ac:dyDescent="0.3">
      <c r="B2099" s="81"/>
      <c r="C2099" s="82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5"/>
      <c r="V2099" s="15"/>
      <c r="W2099" s="15"/>
      <c r="X2099" s="15"/>
      <c r="Y2099" s="15"/>
      <c r="Z2099" s="15"/>
      <c r="AA2099" s="15"/>
      <c r="AB2099" s="15"/>
      <c r="AC2099" s="15"/>
      <c r="AD2099" s="15"/>
      <c r="AE2099" s="15"/>
      <c r="AF2099" s="14"/>
    </row>
    <row r="2100" spans="1:32" ht="15" customHeight="1" x14ac:dyDescent="0.3"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5"/>
    </row>
    <row r="2101" spans="1:32" ht="15" customHeight="1" x14ac:dyDescent="0.3"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F2101" s="15"/>
    </row>
    <row r="2102" spans="1:32" ht="15" customHeight="1" x14ac:dyDescent="0.3"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5"/>
    </row>
    <row r="2103" spans="1:32" ht="15" customHeight="1" x14ac:dyDescent="0.3"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</row>
    <row r="2104" spans="1:32" ht="15" customHeight="1" x14ac:dyDescent="0.3"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5"/>
    </row>
    <row r="2105" spans="1:32" ht="15" customHeight="1" x14ac:dyDescent="0.3"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5"/>
    </row>
    <row r="2106" spans="1:32" ht="15" customHeight="1" x14ac:dyDescent="0.3"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5"/>
    </row>
    <row r="2107" spans="1:32" ht="15" customHeight="1" x14ac:dyDescent="0.3">
      <c r="A2107" s="14"/>
      <c r="B2107" s="105"/>
      <c r="C2107" s="80"/>
      <c r="D2107" s="14"/>
      <c r="E2107" s="14"/>
      <c r="F2107" s="14"/>
      <c r="G2107" s="14"/>
      <c r="H2107" s="101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</row>
    <row r="2108" spans="1:32" ht="15" customHeight="1" x14ac:dyDescent="0.3">
      <c r="A2108" s="14"/>
      <c r="B2108" s="80"/>
      <c r="C2108" s="80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S2108" s="14"/>
      <c r="T2108" s="14"/>
    </row>
    <row r="2109" spans="1:32" x14ac:dyDescent="0.3">
      <c r="A2109" s="48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5"/>
      <c r="S2109" s="14"/>
      <c r="T2109" s="14"/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5"/>
      <c r="AF2109" s="70"/>
    </row>
    <row r="2110" spans="1:32" x14ac:dyDescent="0.3">
      <c r="A2110" s="48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5"/>
      <c r="S2110" s="14"/>
      <c r="T2110" s="14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70"/>
    </row>
    <row r="2111" spans="1:32" x14ac:dyDescent="0.3">
      <c r="A2111" s="48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5"/>
      <c r="S2111" s="14"/>
      <c r="T2111" s="14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70"/>
    </row>
    <row r="2112" spans="1:32" x14ac:dyDescent="0.3">
      <c r="A2112" s="48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5"/>
      <c r="S2112" s="14"/>
      <c r="T2112" s="14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70"/>
    </row>
    <row r="2113" spans="1:32" x14ac:dyDescent="0.3">
      <c r="A2113" s="48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5"/>
      <c r="S2113" s="14"/>
      <c r="T2113" s="14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70"/>
    </row>
    <row r="2114" spans="1:32" x14ac:dyDescent="0.3">
      <c r="A2114" s="48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5"/>
      <c r="S2114" s="14"/>
      <c r="T2114" s="14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70"/>
    </row>
    <row r="2115" spans="1:32" x14ac:dyDescent="0.3">
      <c r="A2115" s="48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5"/>
      <c r="S2115" s="14"/>
      <c r="T2115" s="14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70"/>
    </row>
    <row r="2116" spans="1:32" x14ac:dyDescent="0.3">
      <c r="A2116" s="48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5"/>
      <c r="S2116" s="14"/>
      <c r="T2116" s="14"/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5"/>
      <c r="AF2116" s="70"/>
    </row>
    <row r="2117" spans="1:32" x14ac:dyDescent="0.3">
      <c r="A2117" s="48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5"/>
      <c r="S2117" s="14"/>
      <c r="T2117" s="14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70"/>
    </row>
    <row r="2118" spans="1:32" x14ac:dyDescent="0.3">
      <c r="A2118" s="48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5"/>
      <c r="S2118" s="14"/>
      <c r="T2118" s="14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70"/>
    </row>
    <row r="2119" spans="1:32" x14ac:dyDescent="0.3">
      <c r="A2119" s="48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5"/>
      <c r="S2119" s="14"/>
      <c r="T2119" s="14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70"/>
    </row>
    <row r="2120" spans="1:32" x14ac:dyDescent="0.3">
      <c r="A2120" s="48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5"/>
      <c r="S2120" s="14"/>
      <c r="T2120" s="14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70"/>
    </row>
    <row r="2121" spans="1:32" x14ac:dyDescent="0.3">
      <c r="A2121" s="48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5"/>
      <c r="S2121" s="14"/>
      <c r="T2121" s="14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F2121" s="70"/>
    </row>
    <row r="2122" spans="1:32" x14ac:dyDescent="0.3">
      <c r="A2122" s="48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5"/>
      <c r="S2122" s="14"/>
      <c r="T2122" s="14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70"/>
    </row>
    <row r="2123" spans="1:32" x14ac:dyDescent="0.3">
      <c r="A2123" s="48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5"/>
      <c r="S2123" s="14"/>
      <c r="T2123" s="14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70"/>
    </row>
    <row r="2124" spans="1:32" x14ac:dyDescent="0.3">
      <c r="A2124" s="48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5"/>
      <c r="S2124" s="14"/>
      <c r="T2124" s="14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70"/>
    </row>
    <row r="2125" spans="1:32" x14ac:dyDescent="0.3">
      <c r="A2125" s="48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5"/>
      <c r="S2125" s="14"/>
      <c r="T2125" s="14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70"/>
    </row>
    <row r="2126" spans="1:32" x14ac:dyDescent="0.3">
      <c r="A2126" s="48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5"/>
      <c r="S2126" s="14"/>
      <c r="T2126" s="14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70"/>
    </row>
    <row r="2127" spans="1:32" x14ac:dyDescent="0.3">
      <c r="A2127" s="48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5"/>
      <c r="S2127" s="14"/>
      <c r="T2127" s="14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70"/>
    </row>
    <row r="2128" spans="1:32" x14ac:dyDescent="0.3">
      <c r="A2128" s="48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5"/>
      <c r="S2128" s="14"/>
      <c r="T2128" s="14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F2128" s="70"/>
    </row>
    <row r="2129" spans="1:32" x14ac:dyDescent="0.3">
      <c r="A2129" s="48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5"/>
      <c r="S2129" s="14"/>
      <c r="T2129" s="14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70"/>
    </row>
    <row r="2130" spans="1:32" x14ac:dyDescent="0.3">
      <c r="A2130" s="48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5"/>
      <c r="S2130" s="14"/>
      <c r="T2130" s="14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70"/>
    </row>
    <row r="2131" spans="1:32" x14ac:dyDescent="0.3">
      <c r="A2131" s="48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5"/>
      <c r="S2131" s="14"/>
      <c r="T2131" s="14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70"/>
    </row>
    <row r="2132" spans="1:32" x14ac:dyDescent="0.3">
      <c r="A2132" s="48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5"/>
      <c r="S2132" s="14"/>
      <c r="T2132" s="14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70"/>
    </row>
    <row r="2133" spans="1:32" x14ac:dyDescent="0.3">
      <c r="A2133" s="48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5"/>
      <c r="S2133" s="14"/>
      <c r="T2133" s="14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70"/>
    </row>
    <row r="2134" spans="1:32" x14ac:dyDescent="0.3">
      <c r="A2134" s="48"/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5"/>
      <c r="S2134" s="14"/>
      <c r="T2134" s="14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70"/>
    </row>
    <row r="2135" spans="1:32" x14ac:dyDescent="0.3">
      <c r="A2135" s="48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5"/>
      <c r="S2135" s="14"/>
      <c r="T2135" s="14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70"/>
    </row>
    <row r="2136" spans="1:32" x14ac:dyDescent="0.3">
      <c r="A2136" s="48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5"/>
      <c r="S2136" s="14"/>
      <c r="T2136" s="14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70"/>
    </row>
    <row r="2137" spans="1:32" x14ac:dyDescent="0.3">
      <c r="A2137" s="48"/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5"/>
      <c r="S2137" s="14"/>
      <c r="T2137" s="14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70"/>
    </row>
    <row r="2138" spans="1:32" x14ac:dyDescent="0.3">
      <c r="A2138" s="48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5"/>
      <c r="S2138" s="14"/>
      <c r="T2138" s="14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70"/>
    </row>
    <row r="2139" spans="1:32" x14ac:dyDescent="0.3">
      <c r="A2139" s="48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5"/>
      <c r="S2139" s="14"/>
      <c r="T2139" s="14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70"/>
    </row>
    <row r="2140" spans="1:32" x14ac:dyDescent="0.3">
      <c r="A2140" s="48"/>
      <c r="B2140" s="14"/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5"/>
      <c r="S2140" s="14"/>
      <c r="T2140" s="14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70"/>
    </row>
    <row r="2141" spans="1:32" x14ac:dyDescent="0.3">
      <c r="A2141" s="48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5"/>
      <c r="S2141" s="14"/>
      <c r="T2141" s="14"/>
      <c r="U2141" s="15"/>
      <c r="V2141" s="15"/>
      <c r="W2141" s="15"/>
      <c r="X2141" s="15"/>
      <c r="Y2141" s="15"/>
      <c r="Z2141" s="15"/>
      <c r="AA2141" s="15"/>
      <c r="AB2141" s="15"/>
      <c r="AC2141" s="15"/>
      <c r="AD2141" s="15"/>
      <c r="AE2141" s="15"/>
      <c r="AF2141" s="70"/>
    </row>
    <row r="2142" spans="1:32" x14ac:dyDescent="0.3">
      <c r="A2142" s="48"/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5"/>
      <c r="S2142" s="14"/>
      <c r="T2142" s="14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5"/>
      <c r="AF2142" s="70"/>
    </row>
    <row r="2143" spans="1:32" x14ac:dyDescent="0.3">
      <c r="A2143" s="48"/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5"/>
      <c r="S2143" s="14"/>
      <c r="T2143" s="14"/>
      <c r="U2143" s="15"/>
      <c r="V2143" s="15"/>
      <c r="W2143" s="15"/>
      <c r="X2143" s="15"/>
      <c r="Y2143" s="15"/>
      <c r="Z2143" s="15"/>
      <c r="AA2143" s="15"/>
      <c r="AB2143" s="15"/>
      <c r="AC2143" s="15"/>
      <c r="AD2143" s="15"/>
      <c r="AE2143" s="15"/>
      <c r="AF2143" s="70"/>
    </row>
    <row r="2144" spans="1:32" x14ac:dyDescent="0.3">
      <c r="A2144" s="48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5"/>
      <c r="S2144" s="14"/>
      <c r="T2144" s="14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70"/>
    </row>
    <row r="2145" spans="1:32" x14ac:dyDescent="0.3">
      <c r="A2145" s="48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5"/>
      <c r="S2145" s="14"/>
      <c r="T2145" s="14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70"/>
    </row>
    <row r="2146" spans="1:32" x14ac:dyDescent="0.3">
      <c r="A2146" s="48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5"/>
      <c r="S2146" s="14"/>
      <c r="T2146" s="14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70"/>
    </row>
    <row r="2147" spans="1:32" x14ac:dyDescent="0.3">
      <c r="A2147" s="48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5"/>
      <c r="S2147" s="14"/>
      <c r="T2147" s="14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70"/>
    </row>
    <row r="2148" spans="1:32" x14ac:dyDescent="0.3">
      <c r="A2148" s="48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5"/>
      <c r="S2148" s="14"/>
      <c r="T2148" s="14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5"/>
      <c r="AF2148" s="70"/>
    </row>
    <row r="2149" spans="1:32" x14ac:dyDescent="0.3">
      <c r="A2149" s="48"/>
      <c r="B2149" s="14"/>
      <c r="C2149" s="14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5"/>
      <c r="S2149" s="14"/>
      <c r="T2149" s="14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/>
      <c r="AE2149" s="15"/>
      <c r="AF2149" s="70"/>
    </row>
    <row r="2150" spans="1:32" x14ac:dyDescent="0.3">
      <c r="A2150" s="48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5"/>
      <c r="S2150" s="14"/>
      <c r="T2150" s="14"/>
      <c r="U2150" s="15"/>
      <c r="V2150" s="15"/>
      <c r="W2150" s="15"/>
      <c r="X2150" s="15"/>
      <c r="Y2150" s="15"/>
      <c r="Z2150" s="15"/>
      <c r="AA2150" s="15"/>
      <c r="AB2150" s="15"/>
      <c r="AC2150" s="15"/>
      <c r="AD2150" s="15"/>
      <c r="AE2150" s="15"/>
      <c r="AF2150" s="70"/>
    </row>
    <row r="2151" spans="1:32" x14ac:dyDescent="0.3">
      <c r="A2151" s="48"/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5"/>
      <c r="S2151" s="14"/>
      <c r="T2151" s="14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/>
      <c r="AE2151" s="15"/>
      <c r="AF2151" s="70"/>
    </row>
    <row r="2152" spans="1:32" x14ac:dyDescent="0.3">
      <c r="A2152" s="48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5"/>
      <c r="S2152" s="14"/>
      <c r="T2152" s="14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/>
      <c r="AE2152" s="15"/>
      <c r="AF2152" s="70"/>
    </row>
    <row r="2153" spans="1:32" x14ac:dyDescent="0.3">
      <c r="A2153" s="48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5"/>
      <c r="S2153" s="14"/>
      <c r="T2153" s="14"/>
      <c r="U2153" s="15"/>
      <c r="V2153" s="15"/>
      <c r="W2153" s="15"/>
      <c r="X2153" s="15"/>
      <c r="Y2153" s="15"/>
      <c r="Z2153" s="15"/>
      <c r="AA2153" s="15"/>
      <c r="AB2153" s="15"/>
      <c r="AC2153" s="15"/>
      <c r="AD2153" s="15"/>
      <c r="AE2153" s="15"/>
      <c r="AF2153" s="70"/>
    </row>
    <row r="2154" spans="1:32" x14ac:dyDescent="0.3">
      <c r="A2154" s="48"/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5"/>
      <c r="S2154" s="14"/>
      <c r="T2154" s="14"/>
      <c r="U2154" s="15"/>
      <c r="V2154" s="15"/>
      <c r="W2154" s="15"/>
      <c r="X2154" s="15"/>
      <c r="Y2154" s="15"/>
      <c r="Z2154" s="15"/>
      <c r="AA2154" s="15"/>
      <c r="AB2154" s="15"/>
      <c r="AC2154" s="15"/>
      <c r="AD2154" s="15"/>
      <c r="AE2154" s="15"/>
      <c r="AF2154" s="70"/>
    </row>
    <row r="2155" spans="1:32" x14ac:dyDescent="0.3">
      <c r="A2155" s="48"/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5"/>
      <c r="S2155" s="14"/>
      <c r="T2155" s="14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5"/>
      <c r="AF2155" s="70"/>
    </row>
    <row r="2156" spans="1:32" x14ac:dyDescent="0.3">
      <c r="A2156" s="48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5"/>
      <c r="S2156" s="14"/>
      <c r="T2156" s="14"/>
      <c r="U2156" s="15"/>
      <c r="V2156" s="15"/>
      <c r="W2156" s="15"/>
      <c r="X2156" s="15"/>
      <c r="Y2156" s="15"/>
      <c r="Z2156" s="15"/>
      <c r="AA2156" s="15"/>
      <c r="AB2156" s="15"/>
      <c r="AC2156" s="15"/>
      <c r="AD2156" s="15"/>
      <c r="AE2156" s="15"/>
      <c r="AF2156" s="70"/>
    </row>
    <row r="2157" spans="1:32" x14ac:dyDescent="0.3">
      <c r="A2157" s="48"/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5"/>
      <c r="S2157" s="14"/>
      <c r="T2157" s="14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70"/>
    </row>
    <row r="2158" spans="1:32" x14ac:dyDescent="0.3">
      <c r="A2158" s="48"/>
      <c r="B2158" s="14"/>
      <c r="C2158" s="14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5"/>
      <c r="S2158" s="14"/>
      <c r="T2158" s="14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70"/>
    </row>
    <row r="2159" spans="1:32" x14ac:dyDescent="0.3">
      <c r="A2159" s="48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5"/>
      <c r="S2159" s="14"/>
      <c r="T2159" s="14"/>
      <c r="U2159" s="15"/>
      <c r="V2159" s="15"/>
      <c r="W2159" s="15"/>
      <c r="X2159" s="15"/>
      <c r="Y2159" s="15"/>
      <c r="Z2159" s="15"/>
      <c r="AA2159" s="15"/>
      <c r="AB2159" s="15"/>
      <c r="AC2159" s="15"/>
      <c r="AD2159" s="15"/>
      <c r="AE2159" s="15"/>
      <c r="AF2159" s="70"/>
    </row>
    <row r="2160" spans="1:32" x14ac:dyDescent="0.3">
      <c r="A2160" s="48"/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5"/>
      <c r="S2160" s="14"/>
      <c r="T2160" s="14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70"/>
    </row>
    <row r="2161" spans="1:32" x14ac:dyDescent="0.3">
      <c r="A2161" s="48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5"/>
      <c r="S2161" s="14"/>
      <c r="T2161" s="14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70"/>
    </row>
    <row r="2162" spans="1:32" x14ac:dyDescent="0.3">
      <c r="A2162" s="48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5"/>
      <c r="S2162" s="14"/>
      <c r="T2162" s="14"/>
      <c r="U2162" s="15"/>
      <c r="V2162" s="15"/>
      <c r="W2162" s="15"/>
      <c r="X2162" s="15"/>
      <c r="Y2162" s="15"/>
      <c r="Z2162" s="15"/>
      <c r="AA2162" s="15"/>
      <c r="AB2162" s="15"/>
      <c r="AC2162" s="15"/>
      <c r="AD2162" s="15"/>
      <c r="AE2162" s="15"/>
      <c r="AF2162" s="70"/>
    </row>
    <row r="2163" spans="1:32" x14ac:dyDescent="0.3">
      <c r="A2163" s="48"/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5"/>
      <c r="S2163" s="14"/>
      <c r="T2163" s="14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70"/>
    </row>
    <row r="2164" spans="1:32" x14ac:dyDescent="0.3">
      <c r="A2164" s="48"/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5"/>
      <c r="S2164" s="14"/>
      <c r="T2164" s="14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5"/>
      <c r="AF2164" s="70"/>
    </row>
    <row r="2165" spans="1:32" x14ac:dyDescent="0.3">
      <c r="A2165" s="48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5"/>
      <c r="S2165" s="14"/>
      <c r="T2165" s="14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5"/>
      <c r="AF2165" s="70"/>
    </row>
    <row r="2166" spans="1:32" x14ac:dyDescent="0.3">
      <c r="A2166" s="48"/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5"/>
      <c r="S2166" s="14"/>
      <c r="T2166" s="14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70"/>
    </row>
    <row r="2167" spans="1:32" x14ac:dyDescent="0.3">
      <c r="A2167" s="48"/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5"/>
      <c r="S2167" s="14"/>
      <c r="T2167" s="14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70"/>
    </row>
    <row r="2168" spans="1:32" x14ac:dyDescent="0.3">
      <c r="A2168" s="48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5"/>
      <c r="S2168" s="14"/>
      <c r="T2168" s="14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70"/>
    </row>
    <row r="2169" spans="1:32" x14ac:dyDescent="0.3">
      <c r="A2169" s="48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5"/>
      <c r="S2169" s="14"/>
      <c r="T2169" s="14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70"/>
    </row>
    <row r="2170" spans="1:32" x14ac:dyDescent="0.3">
      <c r="A2170" s="48"/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5"/>
      <c r="S2170" s="14"/>
      <c r="T2170" s="14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5"/>
      <c r="AF2170" s="70"/>
    </row>
    <row r="2171" spans="1:32" x14ac:dyDescent="0.3">
      <c r="A2171" s="48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5"/>
      <c r="S2171" s="14"/>
      <c r="T2171" s="14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5"/>
      <c r="AF2171" s="70"/>
    </row>
    <row r="2172" spans="1:32" x14ac:dyDescent="0.3">
      <c r="A2172" s="48"/>
      <c r="B2172" s="14"/>
      <c r="C2172" s="14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5"/>
      <c r="S2172" s="14"/>
      <c r="T2172" s="14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5"/>
      <c r="AF2172" s="70"/>
    </row>
    <row r="2173" spans="1:32" x14ac:dyDescent="0.3">
      <c r="A2173" s="48"/>
      <c r="B2173" s="14"/>
      <c r="C2173" s="14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5"/>
      <c r="S2173" s="14"/>
      <c r="T2173" s="14"/>
      <c r="U2173" s="15"/>
      <c r="V2173" s="15"/>
      <c r="W2173" s="15"/>
      <c r="X2173" s="15"/>
      <c r="Y2173" s="15"/>
      <c r="Z2173" s="15"/>
      <c r="AA2173" s="15"/>
      <c r="AB2173" s="15"/>
      <c r="AC2173" s="15"/>
      <c r="AD2173" s="15"/>
      <c r="AE2173" s="15"/>
      <c r="AF2173" s="70"/>
    </row>
    <row r="2174" spans="1:32" x14ac:dyDescent="0.3">
      <c r="A2174" s="48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5"/>
      <c r="S2174" s="14"/>
      <c r="T2174" s="14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5"/>
      <c r="AF2174" s="70"/>
    </row>
    <row r="2175" spans="1:32" x14ac:dyDescent="0.3">
      <c r="A2175" s="48"/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5"/>
      <c r="S2175" s="14"/>
      <c r="T2175" s="14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70"/>
    </row>
    <row r="2176" spans="1:32" x14ac:dyDescent="0.3">
      <c r="A2176" s="48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5"/>
      <c r="S2176" s="14"/>
      <c r="T2176" s="14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70"/>
    </row>
    <row r="2177" spans="1:32" x14ac:dyDescent="0.3">
      <c r="A2177" s="48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5"/>
      <c r="S2177" s="14"/>
      <c r="T2177" s="14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70"/>
    </row>
    <row r="2178" spans="1:32" x14ac:dyDescent="0.3">
      <c r="A2178" s="48"/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5"/>
      <c r="S2178" s="14"/>
      <c r="T2178" s="14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70"/>
    </row>
    <row r="2179" spans="1:32" x14ac:dyDescent="0.3">
      <c r="A2179" s="48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5"/>
      <c r="S2179" s="14"/>
      <c r="T2179" s="14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5"/>
      <c r="AF2179" s="70"/>
    </row>
    <row r="2180" spans="1:32" x14ac:dyDescent="0.3">
      <c r="A2180" s="48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5"/>
      <c r="S2180" s="14"/>
      <c r="T2180" s="14"/>
      <c r="U2180" s="15"/>
      <c r="V2180" s="15"/>
      <c r="W2180" s="15"/>
      <c r="X2180" s="15"/>
      <c r="Y2180" s="15"/>
      <c r="Z2180" s="15"/>
      <c r="AA2180" s="15"/>
      <c r="AB2180" s="15"/>
      <c r="AC2180" s="15"/>
      <c r="AD2180" s="15"/>
      <c r="AE2180" s="15"/>
      <c r="AF2180" s="70"/>
    </row>
    <row r="2181" spans="1:32" x14ac:dyDescent="0.3">
      <c r="A2181" s="48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5"/>
      <c r="S2181" s="14"/>
      <c r="T2181" s="14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5"/>
      <c r="AF2181" s="70"/>
    </row>
    <row r="2182" spans="1:32" x14ac:dyDescent="0.3">
      <c r="A2182" s="48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5"/>
      <c r="S2182" s="14"/>
      <c r="T2182" s="14"/>
      <c r="U2182" s="15"/>
      <c r="V2182" s="15"/>
      <c r="W2182" s="15"/>
      <c r="X2182" s="15"/>
      <c r="Y2182" s="15"/>
      <c r="Z2182" s="15"/>
      <c r="AA2182" s="15"/>
      <c r="AB2182" s="15"/>
      <c r="AC2182" s="15"/>
      <c r="AD2182" s="15"/>
      <c r="AE2182" s="15"/>
      <c r="AF2182" s="70"/>
    </row>
    <row r="2183" spans="1:32" x14ac:dyDescent="0.3">
      <c r="A2183" s="48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5"/>
      <c r="S2183" s="14"/>
      <c r="T2183" s="14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5"/>
      <c r="AF2183" s="70"/>
    </row>
    <row r="2184" spans="1:32" x14ac:dyDescent="0.3">
      <c r="A2184" s="48"/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5"/>
      <c r="S2184" s="14"/>
      <c r="T2184" s="14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5"/>
      <c r="AF2184" s="70"/>
    </row>
    <row r="2185" spans="1:32" x14ac:dyDescent="0.3">
      <c r="A2185" s="48"/>
      <c r="B2185" s="14"/>
      <c r="C2185" s="14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5"/>
      <c r="S2185" s="14"/>
      <c r="T2185" s="14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5"/>
      <c r="AF2185" s="70"/>
    </row>
    <row r="2186" spans="1:32" x14ac:dyDescent="0.3">
      <c r="A2186" s="48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5"/>
      <c r="S2186" s="14"/>
      <c r="T2186" s="14"/>
      <c r="U2186" s="15"/>
      <c r="V2186" s="15"/>
      <c r="W2186" s="15"/>
      <c r="X2186" s="15"/>
      <c r="Y2186" s="15"/>
      <c r="Z2186" s="15"/>
      <c r="AA2186" s="15"/>
      <c r="AB2186" s="15"/>
      <c r="AC2186" s="15"/>
      <c r="AD2186" s="15"/>
      <c r="AE2186" s="15"/>
      <c r="AF2186" s="70"/>
    </row>
    <row r="2187" spans="1:32" x14ac:dyDescent="0.3">
      <c r="A2187" s="48"/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5"/>
      <c r="S2187" s="14"/>
      <c r="T2187" s="14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70"/>
    </row>
    <row r="2188" spans="1:32" x14ac:dyDescent="0.3">
      <c r="A2188" s="48"/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5"/>
      <c r="S2188" s="14"/>
      <c r="T2188" s="14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70"/>
    </row>
    <row r="2189" spans="1:32" x14ac:dyDescent="0.3">
      <c r="A2189" s="48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5"/>
      <c r="S2189" s="14"/>
      <c r="T2189" s="14"/>
      <c r="U2189" s="15"/>
      <c r="V2189" s="15"/>
      <c r="W2189" s="15"/>
      <c r="X2189" s="15"/>
      <c r="Y2189" s="15"/>
      <c r="Z2189" s="15"/>
      <c r="AA2189" s="15"/>
      <c r="AB2189" s="15"/>
      <c r="AC2189" s="15"/>
      <c r="AD2189" s="15"/>
      <c r="AE2189" s="15"/>
      <c r="AF2189" s="70"/>
    </row>
    <row r="2190" spans="1:32" x14ac:dyDescent="0.3">
      <c r="A2190" s="48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5"/>
      <c r="S2190" s="14"/>
      <c r="T2190" s="14"/>
      <c r="U2190" s="15"/>
      <c r="V2190" s="15"/>
      <c r="W2190" s="15"/>
      <c r="X2190" s="15"/>
      <c r="Y2190" s="15"/>
      <c r="Z2190" s="15"/>
      <c r="AA2190" s="15"/>
      <c r="AB2190" s="15"/>
      <c r="AC2190" s="15"/>
      <c r="AD2190" s="15"/>
      <c r="AE2190" s="15"/>
      <c r="AF2190" s="70"/>
    </row>
    <row r="2191" spans="1:32" x14ac:dyDescent="0.3">
      <c r="A2191" s="48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5"/>
      <c r="S2191" s="14"/>
      <c r="T2191" s="14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  <c r="AF2191" s="70"/>
    </row>
    <row r="2192" spans="1:32" x14ac:dyDescent="0.3">
      <c r="A2192" s="48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5"/>
      <c r="S2192" s="14"/>
      <c r="T2192" s="14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5"/>
      <c r="AF2192" s="70"/>
    </row>
    <row r="2193" spans="1:32" x14ac:dyDescent="0.3">
      <c r="A2193" s="48"/>
      <c r="B2193" s="14"/>
      <c r="C2193" s="14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5"/>
      <c r="S2193" s="14"/>
      <c r="T2193" s="14"/>
      <c r="U2193" s="15"/>
      <c r="V2193" s="15"/>
      <c r="W2193" s="15"/>
      <c r="X2193" s="15"/>
      <c r="Y2193" s="15"/>
      <c r="Z2193" s="15"/>
      <c r="AA2193" s="15"/>
      <c r="AB2193" s="15"/>
      <c r="AC2193" s="15"/>
      <c r="AD2193" s="15"/>
      <c r="AE2193" s="15"/>
      <c r="AF2193" s="70"/>
    </row>
    <row r="2194" spans="1:32" x14ac:dyDescent="0.3">
      <c r="A2194" s="48"/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5"/>
      <c r="S2194" s="14"/>
      <c r="T2194" s="14"/>
      <c r="U2194" s="15"/>
      <c r="V2194" s="15"/>
      <c r="W2194" s="15"/>
      <c r="X2194" s="15"/>
      <c r="Y2194" s="15"/>
      <c r="Z2194" s="15"/>
      <c r="AA2194" s="15"/>
      <c r="AB2194" s="15"/>
      <c r="AC2194" s="15"/>
      <c r="AD2194" s="15"/>
      <c r="AE2194" s="15"/>
      <c r="AF2194" s="70"/>
    </row>
    <row r="2195" spans="1:32" x14ac:dyDescent="0.3">
      <c r="A2195" s="48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5"/>
      <c r="S2195" s="14"/>
      <c r="T2195" s="14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5"/>
      <c r="AF2195" s="70"/>
    </row>
    <row r="2196" spans="1:32" x14ac:dyDescent="0.3">
      <c r="A2196" s="48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5"/>
      <c r="S2196" s="14"/>
      <c r="T2196" s="14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5"/>
      <c r="AF2196" s="70"/>
    </row>
    <row r="2197" spans="1:32" x14ac:dyDescent="0.3">
      <c r="A2197" s="48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5"/>
      <c r="S2197" s="14"/>
      <c r="T2197" s="14"/>
      <c r="U2197" s="15"/>
      <c r="V2197" s="15"/>
      <c r="W2197" s="15"/>
      <c r="X2197" s="15"/>
      <c r="Y2197" s="15"/>
      <c r="Z2197" s="15"/>
      <c r="AA2197" s="15"/>
      <c r="AB2197" s="15"/>
      <c r="AC2197" s="15"/>
      <c r="AD2197" s="15"/>
      <c r="AE2197" s="15"/>
      <c r="AF2197" s="70"/>
    </row>
    <row r="2198" spans="1:32" x14ac:dyDescent="0.3">
      <c r="A2198" s="48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5"/>
      <c r="S2198" s="14"/>
      <c r="T2198" s="14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70"/>
    </row>
    <row r="2199" spans="1:32" x14ac:dyDescent="0.3">
      <c r="A2199" s="48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5"/>
      <c r="S2199" s="14"/>
      <c r="T2199" s="14"/>
      <c r="U2199" s="15"/>
      <c r="V2199" s="15"/>
      <c r="W2199" s="15"/>
      <c r="X2199" s="15"/>
      <c r="Y2199" s="15"/>
      <c r="Z2199" s="15"/>
      <c r="AA2199" s="15"/>
      <c r="AB2199" s="15"/>
      <c r="AC2199" s="15"/>
      <c r="AD2199" s="15"/>
      <c r="AE2199" s="15"/>
      <c r="AF2199" s="70"/>
    </row>
    <row r="2200" spans="1:32" x14ac:dyDescent="0.3">
      <c r="A2200" s="48"/>
      <c r="B2200" s="14"/>
      <c r="C2200" s="14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5"/>
      <c r="S2200" s="14"/>
      <c r="T2200" s="14"/>
      <c r="U2200" s="15"/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5"/>
      <c r="AF2200" s="70"/>
    </row>
    <row r="2201" spans="1:32" x14ac:dyDescent="0.3">
      <c r="A2201" s="48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5"/>
      <c r="S2201" s="14"/>
      <c r="T2201" s="14"/>
      <c r="U2201" s="15"/>
      <c r="V2201" s="15"/>
      <c r="W2201" s="15"/>
      <c r="X2201" s="15"/>
      <c r="Y2201" s="15"/>
      <c r="Z2201" s="15"/>
      <c r="AA2201" s="15"/>
      <c r="AB2201" s="15"/>
      <c r="AC2201" s="15"/>
      <c r="AD2201" s="15"/>
      <c r="AE2201" s="15"/>
      <c r="AF2201" s="70"/>
    </row>
    <row r="2202" spans="1:32" x14ac:dyDescent="0.3">
      <c r="A2202" s="48"/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5"/>
      <c r="S2202" s="14"/>
      <c r="T2202" s="14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70"/>
    </row>
    <row r="2203" spans="1:32" x14ac:dyDescent="0.3">
      <c r="A2203" s="48"/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5"/>
      <c r="S2203" s="14"/>
      <c r="T2203" s="14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70"/>
    </row>
    <row r="2204" spans="1:32" x14ac:dyDescent="0.3">
      <c r="A2204" s="48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5"/>
      <c r="S2204" s="14"/>
      <c r="T2204" s="14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70"/>
    </row>
    <row r="2205" spans="1:32" x14ac:dyDescent="0.3">
      <c r="A2205" s="48"/>
      <c r="B2205" s="14"/>
      <c r="C2205" s="14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5"/>
      <c r="S2205" s="14"/>
      <c r="T2205" s="14"/>
      <c r="U2205" s="15"/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70"/>
    </row>
    <row r="2206" spans="1:32" x14ac:dyDescent="0.3">
      <c r="A2206" s="48"/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5"/>
      <c r="S2206" s="14"/>
      <c r="T2206" s="14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70"/>
    </row>
    <row r="2207" spans="1:32" x14ac:dyDescent="0.3">
      <c r="A2207" s="48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5"/>
      <c r="S2207" s="14"/>
      <c r="T2207" s="14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70"/>
    </row>
    <row r="2208" spans="1:32" x14ac:dyDescent="0.3">
      <c r="A2208" s="48"/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5"/>
      <c r="S2208" s="14"/>
      <c r="T2208" s="14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70"/>
    </row>
    <row r="2209" spans="1:32" x14ac:dyDescent="0.3">
      <c r="A2209" s="48"/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5"/>
      <c r="S2209" s="14"/>
      <c r="T2209" s="14"/>
      <c r="U2209" s="15"/>
      <c r="V2209" s="15"/>
      <c r="W2209" s="15"/>
      <c r="X2209" s="15"/>
      <c r="Y2209" s="15"/>
      <c r="Z2209" s="15"/>
      <c r="AA2209" s="15"/>
      <c r="AB2209" s="15"/>
      <c r="AC2209" s="15"/>
      <c r="AD2209" s="15"/>
      <c r="AE2209" s="15"/>
      <c r="AF2209" s="70"/>
    </row>
    <row r="2210" spans="1:32" x14ac:dyDescent="0.3">
      <c r="A2210" s="48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5"/>
      <c r="S2210" s="14"/>
      <c r="T2210" s="14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5"/>
      <c r="AF2210" s="70"/>
    </row>
    <row r="2211" spans="1:32" x14ac:dyDescent="0.3">
      <c r="A2211" s="48"/>
      <c r="B2211" s="14"/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5"/>
      <c r="S2211" s="14"/>
      <c r="T2211" s="14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5"/>
      <c r="AF2211" s="70"/>
    </row>
    <row r="2212" spans="1:32" x14ac:dyDescent="0.3">
      <c r="A2212" s="48"/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5"/>
      <c r="S2212" s="14"/>
      <c r="T2212" s="14"/>
      <c r="U2212" s="15"/>
      <c r="V2212" s="15"/>
      <c r="W2212" s="15"/>
      <c r="X2212" s="15"/>
      <c r="Y2212" s="15"/>
      <c r="Z2212" s="15"/>
      <c r="AA2212" s="15"/>
      <c r="AB2212" s="15"/>
      <c r="AC2212" s="15"/>
      <c r="AD2212" s="15"/>
      <c r="AE2212" s="15"/>
      <c r="AF2212" s="70"/>
    </row>
    <row r="2213" spans="1:32" x14ac:dyDescent="0.3">
      <c r="A2213" s="48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5"/>
      <c r="S2213" s="14"/>
      <c r="T2213" s="14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5"/>
      <c r="AF2213" s="70"/>
    </row>
    <row r="2214" spans="1:32" x14ac:dyDescent="0.3">
      <c r="A2214" s="48"/>
      <c r="B2214" s="14"/>
      <c r="C2214" s="14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5"/>
      <c r="S2214" s="14"/>
      <c r="T2214" s="14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5"/>
      <c r="AF2214" s="70"/>
    </row>
    <row r="2215" spans="1:32" x14ac:dyDescent="0.3">
      <c r="A2215" s="48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5"/>
      <c r="S2215" s="14"/>
      <c r="T2215" s="14"/>
      <c r="U2215" s="15"/>
      <c r="V2215" s="15"/>
      <c r="W2215" s="15"/>
      <c r="X2215" s="15"/>
      <c r="Y2215" s="15"/>
      <c r="Z2215" s="15"/>
      <c r="AA2215" s="15"/>
      <c r="AB2215" s="15"/>
      <c r="AC2215" s="15"/>
      <c r="AD2215" s="15"/>
      <c r="AE2215" s="15"/>
      <c r="AF2215" s="70"/>
    </row>
    <row r="2216" spans="1:32" x14ac:dyDescent="0.3">
      <c r="A2216" s="48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5"/>
      <c r="S2216" s="14"/>
      <c r="T2216" s="14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5"/>
      <c r="AF2216" s="70"/>
    </row>
    <row r="2217" spans="1:32" x14ac:dyDescent="0.3">
      <c r="A2217" s="48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5"/>
      <c r="S2217" s="14"/>
      <c r="T2217" s="14"/>
      <c r="U2217" s="15"/>
      <c r="V2217" s="15"/>
      <c r="W2217" s="15"/>
      <c r="X2217" s="15"/>
      <c r="Y2217" s="15"/>
      <c r="Z2217" s="15"/>
      <c r="AA2217" s="15"/>
      <c r="AB2217" s="15"/>
      <c r="AC2217" s="15"/>
      <c r="AD2217" s="15"/>
      <c r="AE2217" s="15"/>
      <c r="AF2217" s="70"/>
    </row>
    <row r="2218" spans="1:32" x14ac:dyDescent="0.3">
      <c r="A2218" s="48"/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5"/>
      <c r="S2218" s="14"/>
      <c r="T2218" s="14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5"/>
      <c r="AF2218" s="70"/>
    </row>
    <row r="2219" spans="1:32" x14ac:dyDescent="0.3">
      <c r="A2219" s="48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5"/>
      <c r="S2219" s="14"/>
      <c r="T2219" s="14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5"/>
      <c r="AF2219" s="70"/>
    </row>
    <row r="2220" spans="1:32" x14ac:dyDescent="0.3">
      <c r="A2220" s="48"/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5"/>
      <c r="S2220" s="14"/>
      <c r="T2220" s="14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5"/>
      <c r="AF2220" s="70"/>
    </row>
    <row r="2221" spans="1:32" x14ac:dyDescent="0.3">
      <c r="A2221" s="48"/>
      <c r="B2221" s="14"/>
      <c r="C2221" s="14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5"/>
      <c r="S2221" s="14"/>
      <c r="T2221" s="14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5"/>
      <c r="AF2221" s="70"/>
    </row>
    <row r="2222" spans="1:32" x14ac:dyDescent="0.3">
      <c r="A2222" s="48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5"/>
      <c r="S2222" s="14"/>
      <c r="T2222" s="14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5"/>
      <c r="AF2222" s="70"/>
    </row>
    <row r="2223" spans="1:32" x14ac:dyDescent="0.3">
      <c r="A2223" s="48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5"/>
      <c r="S2223" s="14"/>
      <c r="T2223" s="14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5"/>
      <c r="AF2223" s="70"/>
    </row>
    <row r="2224" spans="1:32" x14ac:dyDescent="0.3">
      <c r="A2224" s="48"/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5"/>
      <c r="S2224" s="14"/>
      <c r="T2224" s="14"/>
      <c r="U2224" s="15"/>
      <c r="V2224" s="15"/>
      <c r="W2224" s="15"/>
      <c r="X2224" s="15"/>
      <c r="Y2224" s="15"/>
      <c r="Z2224" s="15"/>
      <c r="AA2224" s="15"/>
      <c r="AB2224" s="15"/>
      <c r="AC2224" s="15"/>
      <c r="AD2224" s="15"/>
      <c r="AE2224" s="15"/>
      <c r="AF2224" s="70"/>
    </row>
    <row r="2225" spans="1:32" x14ac:dyDescent="0.3">
      <c r="A2225" s="48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5"/>
      <c r="S2225" s="14"/>
      <c r="T2225" s="14"/>
      <c r="U2225" s="15"/>
      <c r="V2225" s="15"/>
      <c r="W2225" s="15"/>
      <c r="X2225" s="15"/>
      <c r="Y2225" s="15"/>
      <c r="Z2225" s="15"/>
      <c r="AA2225" s="15"/>
      <c r="AB2225" s="15"/>
      <c r="AC2225" s="15"/>
      <c r="AD2225" s="15"/>
      <c r="AE2225" s="15"/>
      <c r="AF2225" s="70"/>
    </row>
    <row r="2226" spans="1:32" x14ac:dyDescent="0.3">
      <c r="A2226" s="48"/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5"/>
      <c r="S2226" s="14"/>
      <c r="T2226" s="14"/>
      <c r="U2226" s="15"/>
      <c r="V2226" s="15"/>
      <c r="W2226" s="15"/>
      <c r="X2226" s="15"/>
      <c r="Y2226" s="15"/>
      <c r="Z2226" s="15"/>
      <c r="AA2226" s="15"/>
      <c r="AB2226" s="15"/>
      <c r="AC2226" s="15"/>
      <c r="AD2226" s="15"/>
      <c r="AE2226" s="15"/>
      <c r="AF2226" s="70"/>
    </row>
    <row r="2227" spans="1:32" x14ac:dyDescent="0.3">
      <c r="A2227" s="48"/>
      <c r="B2227" s="14"/>
      <c r="C2227" s="14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5"/>
      <c r="S2227" s="14"/>
      <c r="T2227" s="14"/>
      <c r="U2227" s="15"/>
      <c r="V2227" s="15"/>
      <c r="W2227" s="15"/>
      <c r="X2227" s="15"/>
      <c r="Y2227" s="15"/>
      <c r="Z2227" s="15"/>
      <c r="AA2227" s="15"/>
      <c r="AB2227" s="15"/>
      <c r="AC2227" s="15"/>
      <c r="AD2227" s="15"/>
      <c r="AE2227" s="15"/>
      <c r="AF2227" s="70"/>
    </row>
    <row r="2228" spans="1:32" x14ac:dyDescent="0.3">
      <c r="A2228" s="48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5"/>
      <c r="S2228" s="14"/>
      <c r="T2228" s="14"/>
      <c r="U2228" s="15"/>
      <c r="V2228" s="15"/>
      <c r="W2228" s="15"/>
      <c r="X2228" s="15"/>
      <c r="Y2228" s="15"/>
      <c r="Z2228" s="15"/>
      <c r="AA2228" s="15"/>
      <c r="AB2228" s="15"/>
      <c r="AC2228" s="15"/>
      <c r="AD2228" s="15"/>
      <c r="AE2228" s="15"/>
      <c r="AF2228" s="70"/>
    </row>
    <row r="2229" spans="1:32" x14ac:dyDescent="0.3">
      <c r="A2229" s="48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5"/>
      <c r="S2229" s="14"/>
      <c r="T2229" s="14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F2229" s="70"/>
    </row>
    <row r="2230" spans="1:32" x14ac:dyDescent="0.3">
      <c r="A2230" s="48"/>
      <c r="B2230" s="14"/>
      <c r="C2230" s="14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5"/>
      <c r="S2230" s="14"/>
      <c r="T2230" s="14"/>
      <c r="U2230" s="15"/>
      <c r="V2230" s="15"/>
      <c r="W2230" s="15"/>
      <c r="X2230" s="15"/>
      <c r="Y2230" s="15"/>
      <c r="Z2230" s="15"/>
      <c r="AA2230" s="15"/>
      <c r="AB2230" s="15"/>
      <c r="AC2230" s="15"/>
      <c r="AD2230" s="15"/>
      <c r="AE2230" s="15"/>
      <c r="AF2230" s="70"/>
    </row>
    <row r="2231" spans="1:32" x14ac:dyDescent="0.3">
      <c r="A2231" s="48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5"/>
      <c r="S2231" s="14"/>
      <c r="T2231" s="14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70"/>
    </row>
    <row r="2232" spans="1:32" x14ac:dyDescent="0.3">
      <c r="A2232" s="48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5"/>
      <c r="S2232" s="14"/>
      <c r="T2232" s="14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5"/>
      <c r="AF2232" s="70"/>
    </row>
    <row r="2233" spans="1:32" x14ac:dyDescent="0.3">
      <c r="A2233" s="48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5"/>
      <c r="S2233" s="14"/>
      <c r="T2233" s="14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5"/>
      <c r="AF2233" s="70"/>
    </row>
    <row r="2234" spans="1:32" x14ac:dyDescent="0.3">
      <c r="A2234" s="48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5"/>
      <c r="S2234" s="14"/>
      <c r="T2234" s="14"/>
      <c r="U2234" s="15"/>
      <c r="V2234" s="15"/>
      <c r="W2234" s="15"/>
      <c r="X2234" s="15"/>
      <c r="Y2234" s="15"/>
      <c r="Z2234" s="15"/>
      <c r="AA2234" s="15"/>
      <c r="AB2234" s="15"/>
      <c r="AC2234" s="15"/>
      <c r="AD2234" s="15"/>
      <c r="AE2234" s="15"/>
      <c r="AF2234" s="70"/>
    </row>
    <row r="2235" spans="1:32" x14ac:dyDescent="0.3">
      <c r="A2235" s="48"/>
      <c r="B2235" s="14"/>
      <c r="C2235" s="14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5"/>
      <c r="S2235" s="14"/>
      <c r="T2235" s="14"/>
      <c r="U2235" s="15"/>
      <c r="V2235" s="15"/>
      <c r="W2235" s="15"/>
      <c r="X2235" s="15"/>
      <c r="Y2235" s="15"/>
      <c r="Z2235" s="15"/>
      <c r="AA2235" s="15"/>
      <c r="AB2235" s="15"/>
      <c r="AC2235" s="15"/>
      <c r="AD2235" s="15"/>
      <c r="AE2235" s="15"/>
      <c r="AF2235" s="70"/>
    </row>
    <row r="2236" spans="1:32" x14ac:dyDescent="0.3">
      <c r="A2236" s="48"/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5"/>
      <c r="S2236" s="14"/>
      <c r="T2236" s="14"/>
      <c r="U2236" s="15"/>
      <c r="V2236" s="15"/>
      <c r="W2236" s="15"/>
      <c r="X2236" s="15"/>
      <c r="Y2236" s="15"/>
      <c r="Z2236" s="15"/>
      <c r="AA2236" s="15"/>
      <c r="AB2236" s="15"/>
      <c r="AC2236" s="15"/>
      <c r="AD2236" s="15"/>
      <c r="AE2236" s="15"/>
      <c r="AF2236" s="70"/>
    </row>
    <row r="2237" spans="1:32" x14ac:dyDescent="0.3">
      <c r="A2237" s="48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5"/>
      <c r="S2237" s="14"/>
      <c r="T2237" s="14"/>
      <c r="U2237" s="15"/>
      <c r="V2237" s="15"/>
      <c r="W2237" s="15"/>
      <c r="X2237" s="15"/>
      <c r="Y2237" s="15"/>
      <c r="Z2237" s="15"/>
      <c r="AA2237" s="15"/>
      <c r="AB2237" s="15"/>
      <c r="AC2237" s="15"/>
      <c r="AD2237" s="15"/>
      <c r="AE2237" s="15"/>
      <c r="AF2237" s="70"/>
    </row>
    <row r="2238" spans="1:32" x14ac:dyDescent="0.3">
      <c r="A2238" s="48"/>
      <c r="B2238" s="14"/>
      <c r="C2238" s="14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5"/>
      <c r="S2238" s="14"/>
      <c r="T2238" s="14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5"/>
      <c r="AF2238" s="70"/>
    </row>
    <row r="2239" spans="1:32" x14ac:dyDescent="0.3">
      <c r="A2239" s="48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5"/>
      <c r="S2239" s="14"/>
      <c r="T2239" s="14"/>
      <c r="U2239" s="15"/>
      <c r="V2239" s="15"/>
      <c r="W2239" s="15"/>
      <c r="X2239" s="15"/>
      <c r="Y2239" s="15"/>
      <c r="Z2239" s="15"/>
      <c r="AA2239" s="15"/>
      <c r="AB2239" s="15"/>
      <c r="AC2239" s="15"/>
      <c r="AD2239" s="15"/>
      <c r="AE2239" s="15"/>
      <c r="AF2239" s="70"/>
    </row>
    <row r="2240" spans="1:32" x14ac:dyDescent="0.3">
      <c r="A2240" s="48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5"/>
      <c r="S2240" s="14"/>
      <c r="T2240" s="14"/>
      <c r="U2240" s="15"/>
      <c r="V2240" s="15"/>
      <c r="W2240" s="15"/>
      <c r="X2240" s="15"/>
      <c r="Y2240" s="15"/>
      <c r="Z2240" s="15"/>
      <c r="AA2240" s="15"/>
      <c r="AB2240" s="15"/>
      <c r="AC2240" s="15"/>
      <c r="AD2240" s="15"/>
      <c r="AE2240" s="15"/>
      <c r="AF2240" s="70"/>
    </row>
    <row r="2241" spans="1:32" x14ac:dyDescent="0.3">
      <c r="A2241" s="48"/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5"/>
      <c r="S2241" s="14"/>
      <c r="T2241" s="14"/>
      <c r="U2241" s="15"/>
      <c r="V2241" s="15"/>
      <c r="W2241" s="15"/>
      <c r="X2241" s="15"/>
      <c r="Y2241" s="15"/>
      <c r="Z2241" s="15"/>
      <c r="AA2241" s="15"/>
      <c r="AB2241" s="15"/>
      <c r="AC2241" s="15"/>
      <c r="AD2241" s="15"/>
      <c r="AE2241" s="15"/>
      <c r="AF2241" s="70"/>
    </row>
    <row r="2242" spans="1:32" x14ac:dyDescent="0.3">
      <c r="A2242" s="48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5"/>
      <c r="S2242" s="14"/>
      <c r="T2242" s="14"/>
      <c r="U2242" s="15"/>
      <c r="V2242" s="15"/>
      <c r="W2242" s="15"/>
      <c r="X2242" s="15"/>
      <c r="Y2242" s="15"/>
      <c r="Z2242" s="15"/>
      <c r="AA2242" s="15"/>
      <c r="AB2242" s="15"/>
      <c r="AC2242" s="15"/>
      <c r="AD2242" s="15"/>
      <c r="AE2242" s="15"/>
      <c r="AF2242" s="70"/>
    </row>
    <row r="2243" spans="1:32" x14ac:dyDescent="0.3">
      <c r="A2243" s="48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5"/>
      <c r="S2243" s="14"/>
      <c r="T2243" s="14"/>
      <c r="U2243" s="15"/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5"/>
      <c r="AF2243" s="70"/>
    </row>
    <row r="2244" spans="1:32" x14ac:dyDescent="0.3">
      <c r="A2244" s="48"/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5"/>
      <c r="S2244" s="14"/>
      <c r="T2244" s="14"/>
      <c r="U2244" s="15"/>
      <c r="V2244" s="15"/>
      <c r="W2244" s="15"/>
      <c r="X2244" s="15"/>
      <c r="Y2244" s="15"/>
      <c r="Z2244" s="15"/>
      <c r="AA2244" s="15"/>
      <c r="AB2244" s="15"/>
      <c r="AC2244" s="15"/>
      <c r="AD2244" s="15"/>
      <c r="AE2244" s="15"/>
      <c r="AF2244" s="70"/>
    </row>
    <row r="2245" spans="1:32" x14ac:dyDescent="0.3">
      <c r="A2245" s="48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5"/>
      <c r="S2245" s="14"/>
      <c r="T2245" s="14"/>
      <c r="U2245" s="15"/>
      <c r="V2245" s="15"/>
      <c r="W2245" s="15"/>
      <c r="X2245" s="15"/>
      <c r="Y2245" s="15"/>
      <c r="Z2245" s="15"/>
      <c r="AA2245" s="15"/>
      <c r="AB2245" s="15"/>
      <c r="AC2245" s="15"/>
      <c r="AD2245" s="15"/>
      <c r="AE2245" s="15"/>
      <c r="AF2245" s="70"/>
    </row>
    <row r="2246" spans="1:32" x14ac:dyDescent="0.3">
      <c r="A2246" s="48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5"/>
      <c r="S2246" s="14"/>
      <c r="T2246" s="14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F2246" s="70"/>
    </row>
    <row r="2247" spans="1:32" x14ac:dyDescent="0.3">
      <c r="A2247" s="48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5"/>
      <c r="S2247" s="14"/>
      <c r="T2247" s="14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70"/>
    </row>
    <row r="2248" spans="1:32" x14ac:dyDescent="0.3">
      <c r="A2248" s="48"/>
      <c r="B2248" s="14"/>
      <c r="C2248" s="14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5"/>
      <c r="S2248" s="14"/>
      <c r="T2248" s="14"/>
      <c r="U2248" s="15"/>
      <c r="V2248" s="15"/>
      <c r="W2248" s="15"/>
      <c r="X2248" s="15"/>
      <c r="Y2248" s="15"/>
      <c r="Z2248" s="15"/>
      <c r="AA2248" s="15"/>
      <c r="AB2248" s="15"/>
      <c r="AC2248" s="15"/>
      <c r="AD2248" s="15"/>
      <c r="AE2248" s="15"/>
      <c r="AF2248" s="70"/>
    </row>
    <row r="2249" spans="1:32" x14ac:dyDescent="0.3">
      <c r="A2249" s="48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5"/>
      <c r="S2249" s="14"/>
      <c r="T2249" s="14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F2249" s="70"/>
    </row>
    <row r="2250" spans="1:32" x14ac:dyDescent="0.3">
      <c r="A2250" s="48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5"/>
      <c r="S2250" s="14"/>
      <c r="T2250" s="14"/>
      <c r="U2250" s="15"/>
      <c r="V2250" s="15"/>
      <c r="W2250" s="15"/>
      <c r="X2250" s="15"/>
      <c r="Y2250" s="15"/>
      <c r="Z2250" s="15"/>
      <c r="AA2250" s="15"/>
      <c r="AB2250" s="15"/>
      <c r="AC2250" s="15"/>
      <c r="AD2250" s="15"/>
      <c r="AE2250" s="15"/>
      <c r="AF2250" s="70"/>
    </row>
    <row r="2251" spans="1:32" x14ac:dyDescent="0.3">
      <c r="A2251" s="48"/>
      <c r="B2251" s="14"/>
      <c r="C2251" s="14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5"/>
      <c r="S2251" s="14"/>
      <c r="T2251" s="14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5"/>
      <c r="AF2251" s="70"/>
    </row>
    <row r="2252" spans="1:32" x14ac:dyDescent="0.3">
      <c r="A2252" s="48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5"/>
      <c r="S2252" s="14"/>
      <c r="T2252" s="14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5"/>
      <c r="AF2252" s="70"/>
    </row>
    <row r="2253" spans="1:32" x14ac:dyDescent="0.3">
      <c r="A2253" s="48"/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5"/>
      <c r="S2253" s="14"/>
      <c r="T2253" s="14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5"/>
      <c r="AF2253" s="70"/>
    </row>
    <row r="2254" spans="1:32" x14ac:dyDescent="0.3">
      <c r="A2254" s="48"/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5"/>
      <c r="S2254" s="14"/>
      <c r="T2254" s="14"/>
      <c r="U2254" s="15"/>
      <c r="V2254" s="15"/>
      <c r="W2254" s="15"/>
      <c r="X2254" s="15"/>
      <c r="Y2254" s="15"/>
      <c r="Z2254" s="15"/>
      <c r="AA2254" s="15"/>
      <c r="AB2254" s="15"/>
      <c r="AC2254" s="15"/>
      <c r="AD2254" s="15"/>
      <c r="AE2254" s="15"/>
      <c r="AF2254" s="70"/>
    </row>
    <row r="2255" spans="1:32" x14ac:dyDescent="0.3">
      <c r="A2255" s="48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5"/>
      <c r="S2255" s="14"/>
      <c r="T2255" s="14"/>
      <c r="U2255" s="15"/>
      <c r="V2255" s="15"/>
      <c r="W2255" s="15"/>
      <c r="X2255" s="15"/>
      <c r="Y2255" s="15"/>
      <c r="Z2255" s="15"/>
      <c r="AA2255" s="15"/>
      <c r="AB2255" s="15"/>
      <c r="AC2255" s="15"/>
      <c r="AD2255" s="15"/>
      <c r="AE2255" s="15"/>
      <c r="AF2255" s="70"/>
    </row>
    <row r="2256" spans="1:32" x14ac:dyDescent="0.3">
      <c r="A2256" s="48"/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5"/>
      <c r="S2256" s="14"/>
      <c r="T2256" s="14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5"/>
      <c r="AF2256" s="70"/>
    </row>
    <row r="2257" spans="1:32" x14ac:dyDescent="0.3">
      <c r="A2257" s="48"/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5"/>
      <c r="S2257" s="14"/>
      <c r="T2257" s="14"/>
      <c r="U2257" s="15"/>
      <c r="V2257" s="15"/>
      <c r="W2257" s="15"/>
      <c r="X2257" s="15"/>
      <c r="Y2257" s="15"/>
      <c r="Z2257" s="15"/>
      <c r="AA2257" s="15"/>
      <c r="AB2257" s="15"/>
      <c r="AC2257" s="15"/>
      <c r="AD2257" s="15"/>
      <c r="AE2257" s="15"/>
      <c r="AF2257" s="70"/>
    </row>
    <row r="2258" spans="1:32" x14ac:dyDescent="0.3">
      <c r="A2258" s="48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5"/>
      <c r="S2258" s="14"/>
      <c r="T2258" s="14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70"/>
    </row>
    <row r="2259" spans="1:32" x14ac:dyDescent="0.3">
      <c r="A2259" s="48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5"/>
      <c r="S2259" s="14"/>
      <c r="T2259" s="14"/>
      <c r="U2259" s="15"/>
      <c r="V2259" s="15"/>
      <c r="W2259" s="15"/>
      <c r="X2259" s="15"/>
      <c r="Y2259" s="15"/>
      <c r="Z2259" s="15"/>
      <c r="AA2259" s="15"/>
      <c r="AB2259" s="15"/>
      <c r="AC2259" s="15"/>
      <c r="AD2259" s="15"/>
      <c r="AE2259" s="15"/>
      <c r="AF2259" s="70"/>
    </row>
    <row r="2260" spans="1:32" x14ac:dyDescent="0.3">
      <c r="A2260" s="48"/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5"/>
      <c r="S2260" s="14"/>
      <c r="T2260" s="14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70"/>
    </row>
    <row r="2261" spans="1:32" x14ac:dyDescent="0.3">
      <c r="A2261" s="48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5"/>
      <c r="S2261" s="14"/>
      <c r="T2261" s="14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70"/>
    </row>
    <row r="2262" spans="1:32" x14ac:dyDescent="0.3">
      <c r="A2262" s="48"/>
      <c r="B2262" s="14"/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5"/>
      <c r="S2262" s="14"/>
      <c r="T2262" s="14"/>
      <c r="U2262" s="15"/>
      <c r="V2262" s="15"/>
      <c r="W2262" s="15"/>
      <c r="X2262" s="15"/>
      <c r="Y2262" s="15"/>
      <c r="Z2262" s="15"/>
      <c r="AA2262" s="15"/>
      <c r="AB2262" s="15"/>
      <c r="AC2262" s="15"/>
      <c r="AD2262" s="15"/>
      <c r="AE2262" s="15"/>
      <c r="AF2262" s="70"/>
    </row>
    <row r="2263" spans="1:32" x14ac:dyDescent="0.3">
      <c r="A2263" s="48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5"/>
      <c r="S2263" s="14"/>
      <c r="T2263" s="14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70"/>
    </row>
    <row r="2264" spans="1:32" x14ac:dyDescent="0.3">
      <c r="A2264" s="48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5"/>
      <c r="S2264" s="14"/>
      <c r="T2264" s="14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5"/>
      <c r="AF2264" s="70"/>
    </row>
    <row r="2265" spans="1:32" x14ac:dyDescent="0.3">
      <c r="A2265" s="48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5"/>
      <c r="S2265" s="14"/>
      <c r="T2265" s="14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5"/>
      <c r="AF2265" s="70"/>
    </row>
    <row r="2266" spans="1:32" x14ac:dyDescent="0.3">
      <c r="A2266" s="48"/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5"/>
      <c r="S2266" s="14"/>
      <c r="T2266" s="14"/>
      <c r="U2266" s="15"/>
      <c r="V2266" s="15"/>
      <c r="W2266" s="15"/>
      <c r="X2266" s="15"/>
      <c r="Y2266" s="15"/>
      <c r="Z2266" s="15"/>
      <c r="AA2266" s="15"/>
      <c r="AB2266" s="15"/>
      <c r="AC2266" s="15"/>
      <c r="AD2266" s="15"/>
      <c r="AE2266" s="15"/>
      <c r="AF2266" s="70"/>
    </row>
    <row r="2267" spans="1:32" x14ac:dyDescent="0.3">
      <c r="A2267" s="48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5"/>
      <c r="S2267" s="14"/>
      <c r="T2267" s="14"/>
      <c r="U2267" s="15"/>
      <c r="V2267" s="15"/>
      <c r="W2267" s="15"/>
      <c r="X2267" s="15"/>
      <c r="Y2267" s="15"/>
      <c r="Z2267" s="15"/>
      <c r="AA2267" s="15"/>
      <c r="AB2267" s="15"/>
      <c r="AC2267" s="15"/>
      <c r="AD2267" s="15"/>
      <c r="AE2267" s="15"/>
      <c r="AF2267" s="70"/>
    </row>
    <row r="2268" spans="1:32" x14ac:dyDescent="0.3">
      <c r="A2268" s="48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5"/>
      <c r="S2268" s="14"/>
      <c r="T2268" s="14"/>
      <c r="U2268" s="15"/>
      <c r="V2268" s="15"/>
      <c r="W2268" s="15"/>
      <c r="X2268" s="15"/>
      <c r="Y2268" s="15"/>
      <c r="Z2268" s="15"/>
      <c r="AA2268" s="15"/>
      <c r="AB2268" s="15"/>
      <c r="AC2268" s="15"/>
      <c r="AD2268" s="15"/>
      <c r="AE2268" s="15"/>
      <c r="AF2268" s="70"/>
    </row>
    <row r="2269" spans="1:32" x14ac:dyDescent="0.3">
      <c r="A2269" s="48"/>
      <c r="B2269" s="14"/>
      <c r="C2269" s="14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5"/>
      <c r="S2269" s="14"/>
      <c r="T2269" s="14"/>
      <c r="U2269" s="15"/>
      <c r="V2269" s="15"/>
      <c r="W2269" s="15"/>
      <c r="X2269" s="15"/>
      <c r="Y2269" s="15"/>
      <c r="Z2269" s="15"/>
      <c r="AA2269" s="15"/>
      <c r="AB2269" s="15"/>
      <c r="AC2269" s="15"/>
      <c r="AD2269" s="15"/>
      <c r="AE2269" s="15"/>
      <c r="AF2269" s="70"/>
    </row>
    <row r="2270" spans="1:32" x14ac:dyDescent="0.3">
      <c r="A2270" s="48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5"/>
      <c r="S2270" s="14"/>
      <c r="T2270" s="14"/>
      <c r="U2270" s="15"/>
      <c r="V2270" s="15"/>
      <c r="W2270" s="15"/>
      <c r="X2270" s="15"/>
      <c r="Y2270" s="15"/>
      <c r="Z2270" s="15"/>
      <c r="AA2270" s="15"/>
      <c r="AB2270" s="15"/>
      <c r="AC2270" s="15"/>
      <c r="AD2270" s="15"/>
      <c r="AE2270" s="15"/>
      <c r="AF2270" s="70"/>
    </row>
    <row r="2271" spans="1:32" x14ac:dyDescent="0.3">
      <c r="A2271" s="48"/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5"/>
      <c r="S2271" s="14"/>
      <c r="T2271" s="14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5"/>
      <c r="AF2271" s="70"/>
    </row>
    <row r="2272" spans="1:32" x14ac:dyDescent="0.3">
      <c r="A2272" s="48"/>
      <c r="B2272" s="14"/>
      <c r="C2272" s="14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5"/>
      <c r="S2272" s="14"/>
      <c r="T2272" s="14"/>
      <c r="U2272" s="15"/>
      <c r="V2272" s="15"/>
      <c r="W2272" s="15"/>
      <c r="X2272" s="15"/>
      <c r="Y2272" s="15"/>
      <c r="Z2272" s="15"/>
      <c r="AA2272" s="15"/>
      <c r="AB2272" s="15"/>
      <c r="AC2272" s="15"/>
      <c r="AD2272" s="15"/>
      <c r="AE2272" s="15"/>
      <c r="AF2272" s="70"/>
    </row>
    <row r="2273" spans="1:32" x14ac:dyDescent="0.3">
      <c r="A2273" s="48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5"/>
      <c r="S2273" s="14"/>
      <c r="T2273" s="14"/>
      <c r="U2273" s="15"/>
      <c r="V2273" s="15"/>
      <c r="W2273" s="15"/>
      <c r="X2273" s="15"/>
      <c r="Y2273" s="15"/>
      <c r="Z2273" s="15"/>
      <c r="AA2273" s="15"/>
      <c r="AB2273" s="15"/>
      <c r="AC2273" s="15"/>
      <c r="AD2273" s="15"/>
      <c r="AE2273" s="15"/>
      <c r="AF2273" s="70"/>
    </row>
    <row r="2274" spans="1:32" x14ac:dyDescent="0.3">
      <c r="A2274" s="48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5"/>
      <c r="S2274" s="14"/>
      <c r="T2274" s="14"/>
      <c r="U2274" s="15"/>
      <c r="V2274" s="15"/>
      <c r="W2274" s="15"/>
      <c r="X2274" s="15"/>
      <c r="Y2274" s="15"/>
      <c r="Z2274" s="15"/>
      <c r="AA2274" s="15"/>
      <c r="AB2274" s="15"/>
      <c r="AC2274" s="15"/>
      <c r="AD2274" s="15"/>
      <c r="AE2274" s="15"/>
      <c r="AF2274" s="70"/>
    </row>
    <row r="2275" spans="1:32" x14ac:dyDescent="0.3">
      <c r="A2275" s="48"/>
      <c r="B2275" s="14"/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5"/>
      <c r="S2275" s="14"/>
      <c r="T2275" s="14"/>
      <c r="U2275" s="15"/>
      <c r="V2275" s="15"/>
      <c r="W2275" s="15"/>
      <c r="X2275" s="15"/>
      <c r="Y2275" s="15"/>
      <c r="Z2275" s="15"/>
      <c r="AA2275" s="15"/>
      <c r="AB2275" s="15"/>
      <c r="AC2275" s="15"/>
      <c r="AD2275" s="15"/>
      <c r="AE2275" s="15"/>
      <c r="AF2275" s="70"/>
    </row>
    <row r="2276" spans="1:32" x14ac:dyDescent="0.3">
      <c r="A2276" s="48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5"/>
      <c r="S2276" s="14"/>
      <c r="T2276" s="14"/>
      <c r="U2276" s="15"/>
      <c r="V2276" s="15"/>
      <c r="W2276" s="15"/>
      <c r="X2276" s="15"/>
      <c r="Y2276" s="15"/>
      <c r="Z2276" s="15"/>
      <c r="AA2276" s="15"/>
      <c r="AB2276" s="15"/>
      <c r="AC2276" s="15"/>
      <c r="AD2276" s="15"/>
      <c r="AE2276" s="15"/>
      <c r="AF2276" s="70"/>
    </row>
    <row r="2277" spans="1:32" x14ac:dyDescent="0.3">
      <c r="A2277" s="48"/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5"/>
      <c r="S2277" s="14"/>
      <c r="T2277" s="14"/>
      <c r="U2277" s="15"/>
      <c r="V2277" s="15"/>
      <c r="W2277" s="15"/>
      <c r="X2277" s="15"/>
      <c r="Y2277" s="15"/>
      <c r="Z2277" s="15"/>
      <c r="AA2277" s="15"/>
      <c r="AB2277" s="15"/>
      <c r="AC2277" s="15"/>
      <c r="AD2277" s="15"/>
      <c r="AE2277" s="15"/>
      <c r="AF2277" s="70"/>
    </row>
    <row r="2278" spans="1:32" x14ac:dyDescent="0.3">
      <c r="A2278" s="48"/>
      <c r="B2278" s="14"/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5"/>
      <c r="S2278" s="14"/>
      <c r="T2278" s="14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5"/>
      <c r="AF2278" s="70"/>
    </row>
    <row r="2279" spans="1:32" x14ac:dyDescent="0.3">
      <c r="A2279" s="48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5"/>
      <c r="S2279" s="14"/>
      <c r="T2279" s="14"/>
      <c r="U2279" s="15"/>
      <c r="V2279" s="15"/>
      <c r="W2279" s="15"/>
      <c r="X2279" s="15"/>
      <c r="Y2279" s="15"/>
      <c r="Z2279" s="15"/>
      <c r="AA2279" s="15"/>
      <c r="AB2279" s="15"/>
      <c r="AC2279" s="15"/>
      <c r="AD2279" s="15"/>
      <c r="AE2279" s="15"/>
      <c r="AF2279" s="70"/>
    </row>
    <row r="2280" spans="1:32" x14ac:dyDescent="0.3">
      <c r="A2280" s="48"/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5"/>
      <c r="S2280" s="14"/>
      <c r="T2280" s="14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70"/>
    </row>
    <row r="2281" spans="1:32" x14ac:dyDescent="0.3">
      <c r="A2281" s="48"/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5"/>
      <c r="S2281" s="14"/>
      <c r="T2281" s="14"/>
      <c r="U2281" s="15"/>
      <c r="V2281" s="15"/>
      <c r="W2281" s="15"/>
      <c r="X2281" s="15"/>
      <c r="Y2281" s="15"/>
      <c r="Z2281" s="15"/>
      <c r="AA2281" s="15"/>
      <c r="AB2281" s="15"/>
      <c r="AC2281" s="15"/>
      <c r="AD2281" s="15"/>
      <c r="AE2281" s="15"/>
      <c r="AF2281" s="70"/>
    </row>
    <row r="2282" spans="1:32" x14ac:dyDescent="0.3">
      <c r="A2282" s="48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5"/>
      <c r="S2282" s="14"/>
      <c r="T2282" s="14"/>
      <c r="U2282" s="15"/>
      <c r="V2282" s="15"/>
      <c r="W2282" s="15"/>
      <c r="X2282" s="15"/>
      <c r="Y2282" s="15"/>
      <c r="Z2282" s="15"/>
      <c r="AA2282" s="15"/>
      <c r="AB2282" s="15"/>
      <c r="AC2282" s="15"/>
      <c r="AD2282" s="15"/>
      <c r="AE2282" s="15"/>
      <c r="AF2282" s="70"/>
    </row>
    <row r="2283" spans="1:32" x14ac:dyDescent="0.3">
      <c r="A2283" s="48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5"/>
      <c r="S2283" s="14"/>
      <c r="T2283" s="14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70"/>
    </row>
    <row r="2284" spans="1:32" x14ac:dyDescent="0.3">
      <c r="A2284" s="48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5"/>
      <c r="S2284" s="14"/>
      <c r="T2284" s="14"/>
      <c r="U2284" s="15"/>
      <c r="V2284" s="15"/>
      <c r="W2284" s="15"/>
      <c r="X2284" s="15"/>
      <c r="Y2284" s="15"/>
      <c r="Z2284" s="15"/>
      <c r="AA2284" s="15"/>
      <c r="AB2284" s="15"/>
      <c r="AC2284" s="15"/>
      <c r="AD2284" s="15"/>
      <c r="AE2284" s="15"/>
      <c r="AF2284" s="70"/>
    </row>
    <row r="2285" spans="1:32" x14ac:dyDescent="0.3">
      <c r="A2285" s="48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5"/>
      <c r="S2285" s="14"/>
      <c r="T2285" s="14"/>
      <c r="U2285" s="15"/>
      <c r="V2285" s="15"/>
      <c r="W2285" s="15"/>
      <c r="X2285" s="15"/>
      <c r="Y2285" s="15"/>
      <c r="Z2285" s="15"/>
      <c r="AA2285" s="15"/>
      <c r="AB2285" s="15"/>
      <c r="AC2285" s="15"/>
      <c r="AD2285" s="15"/>
      <c r="AE2285" s="15"/>
      <c r="AF2285" s="70"/>
    </row>
    <row r="2286" spans="1:32" x14ac:dyDescent="0.3">
      <c r="A2286" s="48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5"/>
      <c r="S2286" s="14"/>
      <c r="T2286" s="14"/>
      <c r="U2286" s="15"/>
      <c r="V2286" s="15"/>
      <c r="W2286" s="15"/>
      <c r="X2286" s="15"/>
      <c r="Y2286" s="15"/>
      <c r="Z2286" s="15"/>
      <c r="AA2286" s="15"/>
      <c r="AB2286" s="15"/>
      <c r="AC2286" s="15"/>
      <c r="AD2286" s="15"/>
      <c r="AE2286" s="15"/>
      <c r="AF2286" s="70"/>
    </row>
    <row r="2287" spans="1:32" x14ac:dyDescent="0.3">
      <c r="A2287" s="48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5"/>
      <c r="S2287" s="14"/>
      <c r="T2287" s="14"/>
      <c r="U2287" s="15"/>
      <c r="V2287" s="15"/>
      <c r="W2287" s="15"/>
      <c r="X2287" s="15"/>
      <c r="Y2287" s="15"/>
      <c r="Z2287" s="15"/>
      <c r="AA2287" s="15"/>
      <c r="AB2287" s="15"/>
      <c r="AC2287" s="15"/>
      <c r="AD2287" s="15"/>
      <c r="AE2287" s="15"/>
      <c r="AF2287" s="70"/>
    </row>
    <row r="2288" spans="1:32" x14ac:dyDescent="0.3">
      <c r="A2288" s="48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5"/>
      <c r="S2288" s="14"/>
      <c r="T2288" s="14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5"/>
      <c r="AF2288" s="70"/>
    </row>
    <row r="2289" spans="1:32" x14ac:dyDescent="0.3">
      <c r="A2289" s="48"/>
      <c r="B2289" s="14"/>
      <c r="C2289" s="14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5"/>
      <c r="S2289" s="14"/>
      <c r="T2289" s="14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5"/>
      <c r="AF2289" s="70"/>
    </row>
    <row r="2290" spans="1:32" x14ac:dyDescent="0.3">
      <c r="A2290" s="48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5"/>
      <c r="S2290" s="14"/>
      <c r="T2290" s="14"/>
      <c r="U2290" s="15"/>
      <c r="V2290" s="15"/>
      <c r="W2290" s="15"/>
      <c r="X2290" s="15"/>
      <c r="Y2290" s="15"/>
      <c r="Z2290" s="15"/>
      <c r="AA2290" s="15"/>
      <c r="AB2290" s="15"/>
      <c r="AC2290" s="15"/>
      <c r="AD2290" s="15"/>
      <c r="AE2290" s="15"/>
      <c r="AF2290" s="70"/>
    </row>
    <row r="2291" spans="1:32" x14ac:dyDescent="0.3">
      <c r="A2291" s="48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5"/>
      <c r="S2291" s="14"/>
      <c r="T2291" s="14"/>
      <c r="U2291" s="15"/>
      <c r="V2291" s="15"/>
      <c r="W2291" s="15"/>
      <c r="X2291" s="15"/>
      <c r="Y2291" s="15"/>
      <c r="Z2291" s="15"/>
      <c r="AA2291" s="15"/>
      <c r="AB2291" s="15"/>
      <c r="AC2291" s="15"/>
      <c r="AD2291" s="15"/>
      <c r="AE2291" s="15"/>
      <c r="AF2291" s="70"/>
    </row>
    <row r="2292" spans="1:32" x14ac:dyDescent="0.3">
      <c r="A2292" s="48"/>
      <c r="B2292" s="14"/>
      <c r="C2292" s="14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5"/>
      <c r="S2292" s="14"/>
      <c r="T2292" s="14"/>
      <c r="U2292" s="15"/>
      <c r="V2292" s="15"/>
      <c r="W2292" s="15"/>
      <c r="X2292" s="15"/>
      <c r="Y2292" s="15"/>
      <c r="Z2292" s="15"/>
      <c r="AA2292" s="15"/>
      <c r="AB2292" s="15"/>
      <c r="AC2292" s="15"/>
      <c r="AD2292" s="15"/>
      <c r="AE2292" s="15"/>
      <c r="AF2292" s="70"/>
    </row>
    <row r="2293" spans="1:32" x14ac:dyDescent="0.3">
      <c r="A2293" s="48"/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5"/>
      <c r="S2293" s="14"/>
      <c r="T2293" s="14"/>
      <c r="U2293" s="15"/>
      <c r="V2293" s="15"/>
      <c r="W2293" s="15"/>
      <c r="X2293" s="15"/>
      <c r="Y2293" s="15"/>
      <c r="Z2293" s="15"/>
      <c r="AA2293" s="15"/>
      <c r="AB2293" s="15"/>
      <c r="AC2293" s="15"/>
      <c r="AD2293" s="15"/>
      <c r="AE2293" s="15"/>
      <c r="AF2293" s="70"/>
    </row>
    <row r="2294" spans="1:32" x14ac:dyDescent="0.3">
      <c r="A2294" s="48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5"/>
      <c r="S2294" s="14"/>
      <c r="T2294" s="14"/>
      <c r="U2294" s="15"/>
      <c r="V2294" s="15"/>
      <c r="W2294" s="15"/>
      <c r="X2294" s="15"/>
      <c r="Y2294" s="15"/>
      <c r="Z2294" s="15"/>
      <c r="AA2294" s="15"/>
      <c r="AB2294" s="15"/>
      <c r="AC2294" s="15"/>
      <c r="AD2294" s="15"/>
      <c r="AE2294" s="15"/>
      <c r="AF2294" s="70"/>
    </row>
    <row r="2295" spans="1:32" x14ac:dyDescent="0.3">
      <c r="A2295" s="48"/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5"/>
      <c r="S2295" s="14"/>
      <c r="T2295" s="14"/>
      <c r="U2295" s="15"/>
      <c r="V2295" s="15"/>
      <c r="W2295" s="15"/>
      <c r="X2295" s="15"/>
      <c r="Y2295" s="15"/>
      <c r="Z2295" s="15"/>
      <c r="AA2295" s="15"/>
      <c r="AB2295" s="15"/>
      <c r="AC2295" s="15"/>
      <c r="AD2295" s="15"/>
      <c r="AE2295" s="15"/>
      <c r="AF2295" s="70"/>
    </row>
    <row r="2296" spans="1:32" x14ac:dyDescent="0.3">
      <c r="A2296" s="48"/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5"/>
      <c r="S2296" s="14"/>
      <c r="T2296" s="14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5"/>
      <c r="AF2296" s="70"/>
    </row>
    <row r="2297" spans="1:32" x14ac:dyDescent="0.3">
      <c r="A2297" s="48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5"/>
      <c r="S2297" s="14"/>
      <c r="T2297" s="14"/>
      <c r="U2297" s="15"/>
      <c r="V2297" s="15"/>
      <c r="W2297" s="15"/>
      <c r="X2297" s="15"/>
      <c r="Y2297" s="15"/>
      <c r="Z2297" s="15"/>
      <c r="AA2297" s="15"/>
      <c r="AB2297" s="15"/>
      <c r="AC2297" s="15"/>
      <c r="AD2297" s="15"/>
      <c r="AE2297" s="15"/>
      <c r="AF2297" s="70"/>
    </row>
    <row r="2298" spans="1:32" x14ac:dyDescent="0.3">
      <c r="A2298" s="48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5"/>
      <c r="S2298" s="14"/>
      <c r="T2298" s="14"/>
      <c r="U2298" s="15"/>
      <c r="V2298" s="15"/>
      <c r="W2298" s="15"/>
      <c r="X2298" s="15"/>
      <c r="Y2298" s="15"/>
      <c r="Z2298" s="15"/>
      <c r="AA2298" s="15"/>
      <c r="AB2298" s="15"/>
      <c r="AC2298" s="15"/>
      <c r="AD2298" s="15"/>
      <c r="AE2298" s="15"/>
      <c r="AF2298" s="70"/>
    </row>
    <row r="2299" spans="1:32" x14ac:dyDescent="0.3">
      <c r="A2299" s="48"/>
      <c r="B2299" s="14"/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5"/>
      <c r="S2299" s="14"/>
      <c r="T2299" s="14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5"/>
      <c r="AF2299" s="70"/>
    </row>
    <row r="2300" spans="1:32" x14ac:dyDescent="0.3">
      <c r="A2300" s="48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5"/>
      <c r="S2300" s="14"/>
      <c r="T2300" s="14"/>
      <c r="U2300" s="15"/>
      <c r="V2300" s="15"/>
      <c r="W2300" s="15"/>
      <c r="X2300" s="15"/>
      <c r="Y2300" s="15"/>
      <c r="Z2300" s="15"/>
      <c r="AA2300" s="15"/>
      <c r="AB2300" s="15"/>
      <c r="AC2300" s="15"/>
      <c r="AD2300" s="15"/>
      <c r="AE2300" s="15"/>
      <c r="AF2300" s="70"/>
    </row>
    <row r="2301" spans="1:32" x14ac:dyDescent="0.3">
      <c r="A2301" s="48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5"/>
      <c r="S2301" s="14"/>
      <c r="T2301" s="14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70"/>
    </row>
    <row r="2302" spans="1:32" x14ac:dyDescent="0.3">
      <c r="A2302" s="48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5"/>
      <c r="S2302" s="14"/>
      <c r="T2302" s="14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5"/>
      <c r="AF2302" s="70"/>
    </row>
    <row r="2303" spans="1:32" x14ac:dyDescent="0.3">
      <c r="A2303" s="48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5"/>
      <c r="S2303" s="14"/>
      <c r="T2303" s="14"/>
      <c r="U2303" s="15"/>
      <c r="V2303" s="15"/>
      <c r="W2303" s="15"/>
      <c r="X2303" s="15"/>
      <c r="Y2303" s="15"/>
      <c r="Z2303" s="15"/>
      <c r="AA2303" s="15"/>
      <c r="AB2303" s="15"/>
      <c r="AC2303" s="15"/>
      <c r="AD2303" s="15"/>
      <c r="AE2303" s="15"/>
      <c r="AF2303" s="70"/>
    </row>
    <row r="2304" spans="1:32" x14ac:dyDescent="0.3">
      <c r="A2304" s="48"/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5"/>
      <c r="S2304" s="14"/>
      <c r="T2304" s="14"/>
      <c r="U2304" s="15"/>
      <c r="V2304" s="15"/>
      <c r="W2304" s="15"/>
      <c r="X2304" s="15"/>
      <c r="Y2304" s="15"/>
      <c r="Z2304" s="15"/>
      <c r="AA2304" s="15"/>
      <c r="AB2304" s="15"/>
      <c r="AC2304" s="15"/>
      <c r="AD2304" s="15"/>
      <c r="AE2304" s="15"/>
      <c r="AF2304" s="70"/>
    </row>
    <row r="2305" spans="1:32" x14ac:dyDescent="0.3">
      <c r="A2305" s="48"/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5"/>
      <c r="S2305" s="14"/>
      <c r="T2305" s="14"/>
      <c r="U2305" s="15"/>
      <c r="V2305" s="15"/>
      <c r="W2305" s="15"/>
      <c r="X2305" s="15"/>
      <c r="Y2305" s="15"/>
      <c r="Z2305" s="15"/>
      <c r="AA2305" s="15"/>
      <c r="AB2305" s="15"/>
      <c r="AC2305" s="15"/>
      <c r="AD2305" s="15"/>
      <c r="AE2305" s="15"/>
      <c r="AF2305" s="70"/>
    </row>
    <row r="2306" spans="1:32" x14ac:dyDescent="0.3">
      <c r="A2306" s="48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5"/>
      <c r="S2306" s="14"/>
      <c r="T2306" s="14"/>
      <c r="U2306" s="15"/>
      <c r="V2306" s="15"/>
      <c r="W2306" s="15"/>
      <c r="X2306" s="15"/>
      <c r="Y2306" s="15"/>
      <c r="Z2306" s="15"/>
      <c r="AA2306" s="15"/>
      <c r="AB2306" s="15"/>
      <c r="AC2306" s="15"/>
      <c r="AD2306" s="15"/>
      <c r="AE2306" s="15"/>
      <c r="AF2306" s="70"/>
    </row>
    <row r="2307" spans="1:32" x14ac:dyDescent="0.3">
      <c r="A2307" s="48"/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5"/>
      <c r="S2307" s="14"/>
      <c r="T2307" s="14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F2307" s="70"/>
    </row>
    <row r="2308" spans="1:32" x14ac:dyDescent="0.3">
      <c r="A2308" s="48"/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5"/>
      <c r="S2308" s="14"/>
      <c r="T2308" s="14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5"/>
      <c r="AF2308" s="70"/>
    </row>
    <row r="2309" spans="1:32" x14ac:dyDescent="0.3">
      <c r="A2309" s="48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5"/>
      <c r="S2309" s="14"/>
      <c r="T2309" s="14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5"/>
      <c r="AF2309" s="70"/>
    </row>
    <row r="2310" spans="1:32" x14ac:dyDescent="0.3">
      <c r="A2310" s="48"/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5"/>
      <c r="S2310" s="14"/>
      <c r="T2310" s="14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70"/>
    </row>
    <row r="2311" spans="1:32" x14ac:dyDescent="0.3">
      <c r="A2311" s="48"/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5"/>
      <c r="S2311" s="14"/>
      <c r="T2311" s="14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5"/>
      <c r="AF2311" s="70"/>
    </row>
    <row r="2312" spans="1:32" x14ac:dyDescent="0.3">
      <c r="A2312" s="48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5"/>
      <c r="S2312" s="14"/>
      <c r="T2312" s="14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5"/>
      <c r="AF2312" s="70"/>
    </row>
    <row r="2313" spans="1:32" x14ac:dyDescent="0.3">
      <c r="A2313" s="48"/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5"/>
      <c r="S2313" s="14"/>
      <c r="T2313" s="14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5"/>
      <c r="AF2313" s="70"/>
    </row>
    <row r="2314" spans="1:32" x14ac:dyDescent="0.3">
      <c r="A2314" s="48"/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5"/>
      <c r="S2314" s="14"/>
      <c r="T2314" s="14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5"/>
      <c r="AF2314" s="70"/>
    </row>
    <row r="2315" spans="1:32" x14ac:dyDescent="0.3">
      <c r="A2315" s="48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5"/>
      <c r="S2315" s="14"/>
      <c r="T2315" s="14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F2315" s="70"/>
    </row>
    <row r="2316" spans="1:32" x14ac:dyDescent="0.3">
      <c r="A2316" s="48"/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5"/>
      <c r="S2316" s="14"/>
      <c r="T2316" s="14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5"/>
      <c r="AF2316" s="70"/>
    </row>
    <row r="2317" spans="1:32" x14ac:dyDescent="0.3">
      <c r="A2317" s="48"/>
      <c r="B2317" s="14"/>
      <c r="C2317" s="14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5"/>
      <c r="S2317" s="14"/>
      <c r="T2317" s="14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F2317" s="70"/>
    </row>
    <row r="2318" spans="1:32" x14ac:dyDescent="0.3">
      <c r="A2318" s="48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5"/>
      <c r="S2318" s="14"/>
      <c r="T2318" s="14"/>
      <c r="U2318" s="15"/>
      <c r="V2318" s="15"/>
      <c r="W2318" s="15"/>
      <c r="X2318" s="15"/>
      <c r="Y2318" s="15"/>
      <c r="Z2318" s="15"/>
      <c r="AA2318" s="15"/>
      <c r="AB2318" s="15"/>
      <c r="AC2318" s="15"/>
      <c r="AD2318" s="15"/>
      <c r="AE2318" s="15"/>
      <c r="AF2318" s="70"/>
    </row>
    <row r="2319" spans="1:32" x14ac:dyDescent="0.3">
      <c r="A2319" s="48"/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5"/>
      <c r="S2319" s="14"/>
      <c r="T2319" s="14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70"/>
    </row>
    <row r="2320" spans="1:32" x14ac:dyDescent="0.3">
      <c r="A2320" s="48"/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5"/>
      <c r="S2320" s="14"/>
      <c r="T2320" s="14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5"/>
      <c r="AF2320" s="70"/>
    </row>
    <row r="2321" spans="1:32" x14ac:dyDescent="0.3">
      <c r="A2321" s="48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5"/>
      <c r="S2321" s="14"/>
      <c r="T2321" s="14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F2321" s="70"/>
    </row>
    <row r="2322" spans="1:32" x14ac:dyDescent="0.3">
      <c r="A2322" s="48"/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5"/>
      <c r="S2322" s="14"/>
      <c r="T2322" s="14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5"/>
      <c r="AF2322" s="70"/>
    </row>
    <row r="2323" spans="1:32" x14ac:dyDescent="0.3">
      <c r="A2323" s="48"/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5"/>
      <c r="S2323" s="14"/>
      <c r="T2323" s="14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5"/>
      <c r="AF2323" s="70"/>
    </row>
    <row r="2324" spans="1:32" x14ac:dyDescent="0.3">
      <c r="A2324" s="48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5"/>
      <c r="S2324" s="14"/>
      <c r="T2324" s="14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5"/>
      <c r="AF2324" s="70"/>
    </row>
    <row r="2325" spans="1:32" x14ac:dyDescent="0.3">
      <c r="A2325" s="48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5"/>
      <c r="S2325" s="14"/>
      <c r="T2325" s="14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F2325" s="70"/>
    </row>
    <row r="2326" spans="1:32" x14ac:dyDescent="0.3">
      <c r="A2326" s="48"/>
      <c r="B2326" s="14"/>
      <c r="C2326" s="14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5"/>
      <c r="S2326" s="14"/>
      <c r="T2326" s="14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70"/>
    </row>
    <row r="2327" spans="1:32" x14ac:dyDescent="0.3">
      <c r="A2327" s="48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5"/>
      <c r="S2327" s="14"/>
      <c r="T2327" s="14"/>
      <c r="U2327" s="15"/>
      <c r="V2327" s="15"/>
      <c r="W2327" s="15"/>
      <c r="X2327" s="15"/>
      <c r="Y2327" s="15"/>
      <c r="Z2327" s="15"/>
      <c r="AA2327" s="15"/>
      <c r="AB2327" s="15"/>
      <c r="AC2327" s="15"/>
      <c r="AD2327" s="15"/>
      <c r="AE2327" s="15"/>
      <c r="AF2327" s="70"/>
    </row>
    <row r="2328" spans="1:32" x14ac:dyDescent="0.3">
      <c r="A2328" s="48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5"/>
      <c r="S2328" s="14"/>
      <c r="T2328" s="14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5"/>
      <c r="AF2328" s="70"/>
    </row>
    <row r="2329" spans="1:32" x14ac:dyDescent="0.3">
      <c r="A2329" s="48"/>
      <c r="B2329" s="14"/>
      <c r="C2329" s="14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5"/>
      <c r="S2329" s="14"/>
      <c r="T2329" s="14"/>
      <c r="U2329" s="15"/>
      <c r="V2329" s="15"/>
      <c r="W2329" s="15"/>
      <c r="X2329" s="15"/>
      <c r="Y2329" s="15"/>
      <c r="Z2329" s="15"/>
      <c r="AA2329" s="15"/>
      <c r="AB2329" s="15"/>
      <c r="AC2329" s="15"/>
      <c r="AD2329" s="15"/>
      <c r="AE2329" s="15"/>
      <c r="AF2329" s="70"/>
    </row>
    <row r="2330" spans="1:32" x14ac:dyDescent="0.3">
      <c r="A2330" s="48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5"/>
      <c r="S2330" s="14"/>
      <c r="T2330" s="14"/>
      <c r="U2330" s="15"/>
      <c r="V2330" s="15"/>
      <c r="W2330" s="15"/>
      <c r="X2330" s="15"/>
      <c r="Y2330" s="15"/>
      <c r="Z2330" s="15"/>
      <c r="AA2330" s="15"/>
      <c r="AB2330" s="15"/>
      <c r="AC2330" s="15"/>
      <c r="AD2330" s="15"/>
      <c r="AE2330" s="15"/>
      <c r="AF2330" s="70"/>
    </row>
    <row r="2331" spans="1:32" x14ac:dyDescent="0.3">
      <c r="A2331" s="48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5"/>
      <c r="S2331" s="14"/>
      <c r="T2331" s="14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F2331" s="70"/>
    </row>
    <row r="2332" spans="1:32" x14ac:dyDescent="0.3">
      <c r="A2332" s="48"/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5"/>
      <c r="S2332" s="14"/>
      <c r="T2332" s="14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70"/>
    </row>
    <row r="2333" spans="1:32" x14ac:dyDescent="0.3">
      <c r="A2333" s="48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5"/>
      <c r="S2333" s="14"/>
      <c r="T2333" s="14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5"/>
      <c r="AF2333" s="70"/>
    </row>
    <row r="2334" spans="1:32" x14ac:dyDescent="0.3">
      <c r="A2334" s="48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5"/>
      <c r="S2334" s="14"/>
      <c r="T2334" s="14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F2334" s="70"/>
    </row>
    <row r="2335" spans="1:32" x14ac:dyDescent="0.3">
      <c r="A2335" s="48"/>
      <c r="B2335" s="14"/>
      <c r="C2335" s="14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5"/>
      <c r="S2335" s="14"/>
      <c r="T2335" s="14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5"/>
      <c r="AF2335" s="70"/>
    </row>
    <row r="2336" spans="1:32" x14ac:dyDescent="0.3">
      <c r="A2336" s="48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5"/>
      <c r="S2336" s="14"/>
      <c r="T2336" s="14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5"/>
      <c r="AF2336" s="70"/>
    </row>
    <row r="2337" spans="1:32" x14ac:dyDescent="0.3">
      <c r="A2337" s="48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5"/>
      <c r="S2337" s="14"/>
      <c r="T2337" s="14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F2337" s="70"/>
    </row>
    <row r="2338" spans="1:32" x14ac:dyDescent="0.3">
      <c r="A2338" s="48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5"/>
      <c r="S2338" s="14"/>
      <c r="T2338" s="14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5"/>
      <c r="AF2338" s="70"/>
    </row>
    <row r="2339" spans="1:32" x14ac:dyDescent="0.3">
      <c r="A2339" s="48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5"/>
      <c r="S2339" s="14"/>
      <c r="T2339" s="14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F2339" s="70"/>
    </row>
    <row r="2340" spans="1:32" x14ac:dyDescent="0.3">
      <c r="A2340" s="48"/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5"/>
      <c r="S2340" s="14"/>
      <c r="T2340" s="14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5"/>
      <c r="AF2340" s="70"/>
    </row>
    <row r="2341" spans="1:32" x14ac:dyDescent="0.3">
      <c r="A2341" s="48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5"/>
      <c r="S2341" s="14"/>
      <c r="T2341" s="14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5"/>
      <c r="AF2341" s="70"/>
    </row>
    <row r="2342" spans="1:32" x14ac:dyDescent="0.3">
      <c r="A2342" s="48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5"/>
      <c r="S2342" s="14"/>
      <c r="T2342" s="14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5"/>
      <c r="AF2342" s="70"/>
    </row>
    <row r="2343" spans="1:32" x14ac:dyDescent="0.3">
      <c r="A2343" s="48"/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5"/>
      <c r="S2343" s="14"/>
      <c r="T2343" s="14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70"/>
    </row>
    <row r="2344" spans="1:32" x14ac:dyDescent="0.3">
      <c r="A2344" s="48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5"/>
      <c r="S2344" s="14"/>
      <c r="T2344" s="14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5"/>
      <c r="AF2344" s="70"/>
    </row>
    <row r="2345" spans="1:32" x14ac:dyDescent="0.3">
      <c r="A2345" s="48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5"/>
      <c r="S2345" s="14"/>
      <c r="T2345" s="14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5"/>
      <c r="AF2345" s="70"/>
    </row>
    <row r="2346" spans="1:32" x14ac:dyDescent="0.3">
      <c r="A2346" s="48"/>
      <c r="B2346" s="14"/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5"/>
      <c r="S2346" s="14"/>
      <c r="T2346" s="14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5"/>
      <c r="AF2346" s="70"/>
    </row>
    <row r="2347" spans="1:32" x14ac:dyDescent="0.3">
      <c r="A2347" s="48"/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5"/>
      <c r="S2347" s="14"/>
      <c r="T2347" s="14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F2347" s="70"/>
    </row>
    <row r="2348" spans="1:32" x14ac:dyDescent="0.3">
      <c r="A2348" s="48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5"/>
      <c r="S2348" s="14"/>
      <c r="T2348" s="14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F2348" s="70"/>
    </row>
    <row r="2349" spans="1:32" x14ac:dyDescent="0.3">
      <c r="A2349" s="48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5"/>
      <c r="S2349" s="14"/>
      <c r="T2349" s="14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5"/>
      <c r="AF2349" s="70"/>
    </row>
    <row r="2350" spans="1:32" x14ac:dyDescent="0.3">
      <c r="A2350" s="48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5"/>
      <c r="S2350" s="14"/>
      <c r="T2350" s="14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F2350" s="70"/>
    </row>
    <row r="2351" spans="1:32" x14ac:dyDescent="0.3">
      <c r="A2351" s="48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5"/>
      <c r="S2351" s="14"/>
      <c r="T2351" s="14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70"/>
    </row>
    <row r="2352" spans="1:32" x14ac:dyDescent="0.3">
      <c r="A2352" s="48"/>
      <c r="B2352" s="14"/>
      <c r="C2352" s="14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5"/>
      <c r="S2352" s="14"/>
      <c r="T2352" s="14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70"/>
    </row>
    <row r="2353" spans="1:32" x14ac:dyDescent="0.3">
      <c r="A2353" s="48"/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5"/>
      <c r="S2353" s="14"/>
      <c r="T2353" s="14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70"/>
    </row>
    <row r="2354" spans="1:32" x14ac:dyDescent="0.3">
      <c r="A2354" s="48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5"/>
      <c r="S2354" s="14"/>
      <c r="T2354" s="14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70"/>
    </row>
    <row r="2355" spans="1:32" x14ac:dyDescent="0.3">
      <c r="A2355" s="48"/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5"/>
      <c r="S2355" s="14"/>
      <c r="T2355" s="14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70"/>
    </row>
    <row r="2356" spans="1:32" x14ac:dyDescent="0.3">
      <c r="A2356" s="48"/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5"/>
      <c r="S2356" s="14"/>
      <c r="T2356" s="14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70"/>
    </row>
    <row r="2357" spans="1:32" x14ac:dyDescent="0.3">
      <c r="A2357" s="48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5"/>
      <c r="S2357" s="14"/>
      <c r="T2357" s="14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70"/>
    </row>
    <row r="2358" spans="1:32" x14ac:dyDescent="0.3">
      <c r="A2358" s="48"/>
      <c r="B2358" s="14"/>
      <c r="C2358" s="14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5"/>
      <c r="S2358" s="14"/>
      <c r="T2358" s="14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5"/>
      <c r="AF2358" s="70"/>
    </row>
    <row r="2359" spans="1:32" x14ac:dyDescent="0.3">
      <c r="A2359" s="48"/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5"/>
      <c r="S2359" s="14"/>
      <c r="T2359" s="14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5"/>
      <c r="AF2359" s="70"/>
    </row>
    <row r="2360" spans="1:32" x14ac:dyDescent="0.3">
      <c r="A2360" s="48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5"/>
      <c r="S2360" s="14"/>
      <c r="T2360" s="14"/>
      <c r="U2360" s="15"/>
      <c r="V2360" s="15"/>
      <c r="W2360" s="15"/>
      <c r="X2360" s="15"/>
      <c r="Y2360" s="15"/>
      <c r="Z2360" s="15"/>
      <c r="AA2360" s="15"/>
      <c r="AB2360" s="15"/>
      <c r="AC2360" s="15"/>
      <c r="AD2360" s="15"/>
      <c r="AE2360" s="15"/>
      <c r="AF2360" s="70"/>
    </row>
    <row r="2361" spans="1:32" x14ac:dyDescent="0.3">
      <c r="A2361" s="48"/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5"/>
      <c r="S2361" s="14"/>
      <c r="T2361" s="14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5"/>
      <c r="AF2361" s="70"/>
    </row>
    <row r="2362" spans="1:32" x14ac:dyDescent="0.3">
      <c r="A2362" s="48"/>
      <c r="B2362" s="14"/>
      <c r="C2362" s="14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5"/>
      <c r="S2362" s="14"/>
      <c r="T2362" s="14"/>
      <c r="U2362" s="15"/>
      <c r="V2362" s="15"/>
      <c r="W2362" s="15"/>
      <c r="X2362" s="15"/>
      <c r="Y2362" s="15"/>
      <c r="Z2362" s="15"/>
      <c r="AA2362" s="15"/>
      <c r="AB2362" s="15"/>
      <c r="AC2362" s="15"/>
      <c r="AD2362" s="15"/>
      <c r="AE2362" s="15"/>
      <c r="AF2362" s="70"/>
    </row>
    <row r="2363" spans="1:32" x14ac:dyDescent="0.3">
      <c r="A2363" s="48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5"/>
      <c r="S2363" s="14"/>
      <c r="T2363" s="14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70"/>
    </row>
    <row r="2364" spans="1:32" x14ac:dyDescent="0.3">
      <c r="A2364" s="48"/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5"/>
      <c r="S2364" s="14"/>
      <c r="T2364" s="14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F2364" s="70"/>
    </row>
    <row r="2365" spans="1:32" x14ac:dyDescent="0.3">
      <c r="A2365" s="48"/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5"/>
      <c r="S2365" s="14"/>
      <c r="T2365" s="14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5"/>
      <c r="AF2365" s="70"/>
    </row>
    <row r="2366" spans="1:32" x14ac:dyDescent="0.3">
      <c r="A2366" s="48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5"/>
      <c r="S2366" s="14"/>
      <c r="T2366" s="14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70"/>
    </row>
    <row r="2367" spans="1:32" x14ac:dyDescent="0.3">
      <c r="A2367" s="48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5"/>
      <c r="S2367" s="14"/>
      <c r="T2367" s="14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70"/>
    </row>
    <row r="2368" spans="1:32" x14ac:dyDescent="0.3">
      <c r="A2368" s="48"/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5"/>
      <c r="S2368" s="14"/>
      <c r="T2368" s="14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70"/>
    </row>
    <row r="2369" spans="1:32" x14ac:dyDescent="0.3">
      <c r="A2369" s="48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5"/>
      <c r="S2369" s="14"/>
      <c r="T2369" s="14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70"/>
    </row>
    <row r="2370" spans="1:32" x14ac:dyDescent="0.3">
      <c r="A2370" s="48"/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5"/>
      <c r="S2370" s="14"/>
      <c r="T2370" s="14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70"/>
    </row>
    <row r="2371" spans="1:32" x14ac:dyDescent="0.3">
      <c r="A2371" s="48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5"/>
      <c r="S2371" s="14"/>
      <c r="T2371" s="14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70"/>
    </row>
    <row r="2372" spans="1:32" x14ac:dyDescent="0.3">
      <c r="A2372" s="48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5"/>
      <c r="S2372" s="14"/>
      <c r="T2372" s="14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70"/>
    </row>
    <row r="2373" spans="1:32" x14ac:dyDescent="0.3">
      <c r="A2373" s="48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5"/>
      <c r="S2373" s="14"/>
      <c r="T2373" s="14"/>
      <c r="U2373" s="15"/>
      <c r="V2373" s="15"/>
      <c r="W2373" s="15"/>
      <c r="X2373" s="15"/>
      <c r="Y2373" s="15"/>
      <c r="Z2373" s="15"/>
      <c r="AA2373" s="15"/>
      <c r="AB2373" s="15"/>
      <c r="AC2373" s="15"/>
      <c r="AD2373" s="15"/>
      <c r="AE2373" s="15"/>
      <c r="AF2373" s="70"/>
    </row>
    <row r="2374" spans="1:32" x14ac:dyDescent="0.3">
      <c r="A2374" s="48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5"/>
      <c r="S2374" s="14"/>
      <c r="T2374" s="14"/>
      <c r="U2374" s="15"/>
      <c r="V2374" s="15"/>
      <c r="W2374" s="15"/>
      <c r="X2374" s="15"/>
      <c r="Y2374" s="15"/>
      <c r="Z2374" s="15"/>
      <c r="AA2374" s="15"/>
      <c r="AB2374" s="15"/>
      <c r="AC2374" s="15"/>
      <c r="AD2374" s="15"/>
      <c r="AE2374" s="15"/>
      <c r="AF2374" s="70"/>
    </row>
    <row r="2375" spans="1:32" x14ac:dyDescent="0.3">
      <c r="A2375" s="48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5"/>
      <c r="S2375" s="14"/>
      <c r="T2375" s="14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70"/>
    </row>
    <row r="2376" spans="1:32" x14ac:dyDescent="0.3">
      <c r="A2376" s="48"/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5"/>
      <c r="S2376" s="14"/>
      <c r="T2376" s="14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70"/>
    </row>
    <row r="2377" spans="1:32" x14ac:dyDescent="0.3">
      <c r="A2377" s="48"/>
      <c r="B2377" s="14"/>
      <c r="C2377" s="14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5"/>
      <c r="S2377" s="14"/>
      <c r="T2377" s="14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70"/>
    </row>
    <row r="2378" spans="1:32" x14ac:dyDescent="0.3">
      <c r="A2378" s="48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5"/>
      <c r="S2378" s="14"/>
      <c r="T2378" s="14"/>
      <c r="U2378" s="15"/>
      <c r="V2378" s="15"/>
      <c r="W2378" s="15"/>
      <c r="X2378" s="15"/>
      <c r="Y2378" s="15"/>
      <c r="Z2378" s="15"/>
      <c r="AA2378" s="15"/>
      <c r="AB2378" s="15"/>
      <c r="AC2378" s="15"/>
      <c r="AD2378" s="15"/>
      <c r="AE2378" s="15"/>
      <c r="AF2378" s="70"/>
    </row>
    <row r="2379" spans="1:32" x14ac:dyDescent="0.3">
      <c r="A2379" s="48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5"/>
      <c r="S2379" s="14"/>
      <c r="T2379" s="14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70"/>
    </row>
    <row r="2380" spans="1:32" x14ac:dyDescent="0.3">
      <c r="A2380" s="48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5"/>
      <c r="S2380" s="14"/>
      <c r="T2380" s="14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70"/>
    </row>
    <row r="2381" spans="1:32" x14ac:dyDescent="0.3">
      <c r="A2381" s="48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5"/>
      <c r="S2381" s="14"/>
      <c r="T2381" s="14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70"/>
    </row>
    <row r="2382" spans="1:32" x14ac:dyDescent="0.3">
      <c r="A2382" s="48"/>
      <c r="B2382" s="14"/>
      <c r="C2382" s="14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5"/>
      <c r="S2382" s="14"/>
      <c r="T2382" s="14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70"/>
    </row>
    <row r="2383" spans="1:32" x14ac:dyDescent="0.3">
      <c r="A2383" s="48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5"/>
      <c r="S2383" s="14"/>
      <c r="T2383" s="14"/>
      <c r="U2383" s="15"/>
      <c r="V2383" s="15"/>
      <c r="W2383" s="15"/>
      <c r="X2383" s="15"/>
      <c r="Y2383" s="15"/>
      <c r="Z2383" s="15"/>
      <c r="AA2383" s="15"/>
      <c r="AB2383" s="15"/>
      <c r="AC2383" s="15"/>
      <c r="AD2383" s="15"/>
      <c r="AE2383" s="15"/>
      <c r="AF2383" s="70"/>
    </row>
    <row r="2384" spans="1:32" x14ac:dyDescent="0.3">
      <c r="A2384" s="48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5"/>
      <c r="S2384" s="14"/>
      <c r="T2384" s="14"/>
      <c r="U2384" s="15"/>
      <c r="V2384" s="15"/>
      <c r="W2384" s="15"/>
      <c r="X2384" s="15"/>
      <c r="Y2384" s="15"/>
      <c r="Z2384" s="15"/>
      <c r="AA2384" s="15"/>
      <c r="AB2384" s="15"/>
      <c r="AC2384" s="15"/>
      <c r="AD2384" s="15"/>
      <c r="AE2384" s="15"/>
      <c r="AF2384" s="70"/>
    </row>
    <row r="2385" spans="1:32" x14ac:dyDescent="0.3">
      <c r="A2385" s="48"/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5"/>
      <c r="S2385" s="14"/>
      <c r="T2385" s="14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5"/>
      <c r="AF2385" s="70"/>
    </row>
    <row r="2386" spans="1:32" x14ac:dyDescent="0.3">
      <c r="A2386" s="48"/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5"/>
      <c r="S2386" s="14"/>
      <c r="T2386" s="14"/>
      <c r="U2386" s="15"/>
      <c r="V2386" s="15"/>
      <c r="W2386" s="15"/>
      <c r="X2386" s="15"/>
      <c r="Y2386" s="15"/>
      <c r="Z2386" s="15"/>
      <c r="AA2386" s="15"/>
      <c r="AB2386" s="15"/>
      <c r="AC2386" s="15"/>
      <c r="AD2386" s="15"/>
      <c r="AE2386" s="15"/>
      <c r="AF2386" s="70"/>
    </row>
    <row r="2387" spans="1:32" x14ac:dyDescent="0.3">
      <c r="A2387" s="48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5"/>
      <c r="S2387" s="14"/>
      <c r="T2387" s="14"/>
      <c r="U2387" s="15"/>
      <c r="V2387" s="15"/>
      <c r="W2387" s="15"/>
      <c r="X2387" s="15"/>
      <c r="Y2387" s="15"/>
      <c r="Z2387" s="15"/>
      <c r="AA2387" s="15"/>
      <c r="AB2387" s="15"/>
      <c r="AC2387" s="15"/>
      <c r="AD2387" s="15"/>
      <c r="AE2387" s="15"/>
      <c r="AF2387" s="70"/>
    </row>
    <row r="2388" spans="1:32" x14ac:dyDescent="0.3">
      <c r="A2388" s="48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5"/>
      <c r="S2388" s="14"/>
      <c r="T2388" s="14"/>
      <c r="U2388" s="15"/>
      <c r="V2388" s="15"/>
      <c r="W2388" s="15"/>
      <c r="X2388" s="15"/>
      <c r="Y2388" s="15"/>
      <c r="Z2388" s="15"/>
      <c r="AA2388" s="15"/>
      <c r="AB2388" s="15"/>
      <c r="AC2388" s="15"/>
      <c r="AD2388" s="15"/>
      <c r="AE2388" s="15"/>
      <c r="AF2388" s="70"/>
    </row>
    <row r="2389" spans="1:32" x14ac:dyDescent="0.3">
      <c r="A2389" s="48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5"/>
      <c r="S2389" s="14"/>
      <c r="T2389" s="14"/>
      <c r="U2389" s="15"/>
      <c r="V2389" s="15"/>
      <c r="W2389" s="15"/>
      <c r="X2389" s="15"/>
      <c r="Y2389" s="15"/>
      <c r="Z2389" s="15"/>
      <c r="AA2389" s="15"/>
      <c r="AB2389" s="15"/>
      <c r="AC2389" s="15"/>
      <c r="AD2389" s="15"/>
      <c r="AE2389" s="15"/>
      <c r="AF2389" s="70"/>
    </row>
    <row r="2390" spans="1:32" x14ac:dyDescent="0.3">
      <c r="A2390" s="48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5"/>
      <c r="S2390" s="14"/>
      <c r="T2390" s="14"/>
      <c r="U2390" s="15"/>
      <c r="V2390" s="15"/>
      <c r="W2390" s="15"/>
      <c r="X2390" s="15"/>
      <c r="Y2390" s="15"/>
      <c r="Z2390" s="15"/>
      <c r="AA2390" s="15"/>
      <c r="AB2390" s="15"/>
      <c r="AC2390" s="15"/>
      <c r="AD2390" s="15"/>
      <c r="AE2390" s="15"/>
      <c r="AF2390" s="70"/>
    </row>
    <row r="2391" spans="1:32" x14ac:dyDescent="0.3">
      <c r="A2391" s="48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5"/>
      <c r="S2391" s="14"/>
      <c r="T2391" s="14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70"/>
    </row>
    <row r="2392" spans="1:32" x14ac:dyDescent="0.3">
      <c r="A2392" s="48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5"/>
      <c r="S2392" s="14"/>
      <c r="T2392" s="14"/>
      <c r="U2392" s="15"/>
      <c r="V2392" s="15"/>
      <c r="W2392" s="15"/>
      <c r="X2392" s="15"/>
      <c r="Y2392" s="15"/>
      <c r="Z2392" s="15"/>
      <c r="AA2392" s="15"/>
      <c r="AB2392" s="15"/>
      <c r="AC2392" s="15"/>
      <c r="AD2392" s="15"/>
      <c r="AE2392" s="15"/>
      <c r="AF2392" s="70"/>
    </row>
    <row r="2393" spans="1:32" x14ac:dyDescent="0.3">
      <c r="A2393" s="48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5"/>
      <c r="S2393" s="14"/>
      <c r="T2393" s="14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5"/>
      <c r="AF2393" s="70"/>
    </row>
    <row r="2394" spans="1:32" x14ac:dyDescent="0.3">
      <c r="A2394" s="48"/>
      <c r="B2394" s="14"/>
      <c r="C2394" s="14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5"/>
      <c r="S2394" s="14"/>
      <c r="T2394" s="14"/>
      <c r="U2394" s="15"/>
      <c r="V2394" s="15"/>
      <c r="W2394" s="15"/>
      <c r="X2394" s="15"/>
      <c r="Y2394" s="15"/>
      <c r="Z2394" s="15"/>
      <c r="AA2394" s="15"/>
      <c r="AB2394" s="15"/>
      <c r="AC2394" s="15"/>
      <c r="AD2394" s="15"/>
      <c r="AE2394" s="15"/>
      <c r="AF2394" s="70"/>
    </row>
    <row r="2395" spans="1:32" x14ac:dyDescent="0.3">
      <c r="A2395" s="48"/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5"/>
      <c r="S2395" s="14"/>
      <c r="T2395" s="14"/>
      <c r="U2395" s="15"/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5"/>
      <c r="AF2395" s="70"/>
    </row>
    <row r="2396" spans="1:32" x14ac:dyDescent="0.3">
      <c r="A2396" s="48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5"/>
      <c r="S2396" s="14"/>
      <c r="T2396" s="14"/>
      <c r="U2396" s="15"/>
      <c r="V2396" s="15"/>
      <c r="W2396" s="15"/>
      <c r="X2396" s="15"/>
      <c r="Y2396" s="15"/>
      <c r="Z2396" s="15"/>
      <c r="AA2396" s="15"/>
      <c r="AB2396" s="15"/>
      <c r="AC2396" s="15"/>
      <c r="AD2396" s="15"/>
      <c r="AE2396" s="15"/>
      <c r="AF2396" s="70"/>
    </row>
    <row r="2397" spans="1:32" x14ac:dyDescent="0.3">
      <c r="A2397" s="48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5"/>
      <c r="S2397" s="14"/>
      <c r="T2397" s="14"/>
      <c r="U2397" s="15"/>
      <c r="V2397" s="15"/>
      <c r="W2397" s="15"/>
      <c r="X2397" s="15"/>
      <c r="Y2397" s="15"/>
      <c r="Z2397" s="15"/>
      <c r="AA2397" s="15"/>
      <c r="AB2397" s="15"/>
      <c r="AC2397" s="15"/>
      <c r="AD2397" s="15"/>
      <c r="AE2397" s="15"/>
      <c r="AF2397" s="70"/>
    </row>
    <row r="2398" spans="1:32" x14ac:dyDescent="0.3">
      <c r="A2398" s="48"/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5"/>
      <c r="S2398" s="14"/>
      <c r="T2398" s="14"/>
      <c r="U2398" s="15"/>
      <c r="V2398" s="15"/>
      <c r="W2398" s="15"/>
      <c r="X2398" s="15"/>
      <c r="Y2398" s="15"/>
      <c r="Z2398" s="15"/>
      <c r="AA2398" s="15"/>
      <c r="AB2398" s="15"/>
      <c r="AC2398" s="15"/>
      <c r="AD2398" s="15"/>
      <c r="AE2398" s="15"/>
      <c r="AF2398" s="70"/>
    </row>
    <row r="2399" spans="1:32" x14ac:dyDescent="0.3">
      <c r="A2399" s="48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5"/>
      <c r="S2399" s="14"/>
      <c r="T2399" s="14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  <c r="AF2399" s="70"/>
    </row>
    <row r="2400" spans="1:32" x14ac:dyDescent="0.3">
      <c r="A2400" s="48"/>
      <c r="B2400" s="14"/>
      <c r="C2400" s="14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5"/>
      <c r="S2400" s="14"/>
      <c r="T2400" s="14"/>
      <c r="U2400" s="15"/>
      <c r="V2400" s="15"/>
      <c r="W2400" s="15"/>
      <c r="X2400" s="15"/>
      <c r="Y2400" s="15"/>
      <c r="Z2400" s="15"/>
      <c r="AA2400" s="15"/>
      <c r="AB2400" s="15"/>
      <c r="AC2400" s="15"/>
      <c r="AD2400" s="15"/>
      <c r="AE2400" s="15"/>
      <c r="AF2400" s="70"/>
    </row>
    <row r="2401" spans="1:32" x14ac:dyDescent="0.3">
      <c r="A2401" s="48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5"/>
      <c r="S2401" s="14"/>
      <c r="T2401" s="14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5"/>
      <c r="AF2401" s="70"/>
    </row>
    <row r="2402" spans="1:32" x14ac:dyDescent="0.3">
      <c r="A2402" s="48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5"/>
      <c r="S2402" s="14"/>
      <c r="T2402" s="14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5"/>
      <c r="AF2402" s="70"/>
    </row>
    <row r="2403" spans="1:32" x14ac:dyDescent="0.3">
      <c r="A2403" s="48"/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5"/>
      <c r="S2403" s="14"/>
      <c r="T2403" s="14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5"/>
      <c r="AF2403" s="70"/>
    </row>
    <row r="2404" spans="1:32" x14ac:dyDescent="0.3">
      <c r="A2404" s="48"/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5"/>
      <c r="S2404" s="14"/>
      <c r="T2404" s="14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5"/>
      <c r="AF2404" s="70"/>
    </row>
    <row r="2405" spans="1:32" x14ac:dyDescent="0.3">
      <c r="A2405" s="48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5"/>
      <c r="S2405" s="14"/>
      <c r="T2405" s="14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  <c r="AF2405" s="70"/>
    </row>
    <row r="2406" spans="1:32" x14ac:dyDescent="0.3">
      <c r="A2406" s="48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5"/>
      <c r="S2406" s="14"/>
      <c r="T2406" s="14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5"/>
      <c r="AF2406" s="70"/>
    </row>
    <row r="2407" spans="1:32" x14ac:dyDescent="0.3">
      <c r="A2407" s="48"/>
      <c r="B2407" s="14"/>
      <c r="C2407" s="14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5"/>
      <c r="S2407" s="14"/>
      <c r="T2407" s="14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F2407" s="70"/>
    </row>
    <row r="2408" spans="1:32" x14ac:dyDescent="0.3">
      <c r="A2408" s="48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5"/>
      <c r="S2408" s="14"/>
      <c r="T2408" s="14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  <c r="AF2408" s="70"/>
    </row>
    <row r="2409" spans="1:32" x14ac:dyDescent="0.3">
      <c r="A2409" s="48"/>
      <c r="B2409" s="14"/>
      <c r="C2409" s="14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5"/>
      <c r="S2409" s="14"/>
      <c r="T2409" s="14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5"/>
      <c r="AF2409" s="70"/>
    </row>
    <row r="2410" spans="1:32" x14ac:dyDescent="0.3">
      <c r="A2410" s="48"/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5"/>
      <c r="S2410" s="14"/>
      <c r="T2410" s="14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5"/>
      <c r="AF2410" s="70"/>
    </row>
    <row r="2411" spans="1:32" x14ac:dyDescent="0.3">
      <c r="A2411" s="48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5"/>
      <c r="S2411" s="14"/>
      <c r="T2411" s="14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  <c r="AF2411" s="70"/>
    </row>
    <row r="2412" spans="1:32" x14ac:dyDescent="0.3">
      <c r="A2412" s="48"/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5"/>
      <c r="S2412" s="14"/>
      <c r="T2412" s="14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5"/>
      <c r="AF2412" s="70"/>
    </row>
    <row r="2413" spans="1:32" x14ac:dyDescent="0.3">
      <c r="A2413" s="48"/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5"/>
      <c r="S2413" s="14"/>
      <c r="T2413" s="14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F2413" s="70"/>
    </row>
    <row r="2414" spans="1:32" x14ac:dyDescent="0.3">
      <c r="A2414" s="48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5"/>
      <c r="S2414" s="14"/>
      <c r="T2414" s="14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  <c r="AF2414" s="70"/>
    </row>
    <row r="2415" spans="1:32" x14ac:dyDescent="0.3">
      <c r="A2415" s="48"/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5"/>
      <c r="S2415" s="14"/>
      <c r="T2415" s="14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70"/>
    </row>
    <row r="2416" spans="1:32" x14ac:dyDescent="0.3">
      <c r="A2416" s="48"/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5"/>
      <c r="S2416" s="14"/>
      <c r="T2416" s="14"/>
      <c r="U2416" s="15"/>
      <c r="V2416" s="15"/>
      <c r="W2416" s="15"/>
      <c r="X2416" s="15"/>
      <c r="Y2416" s="15"/>
      <c r="Z2416" s="15"/>
      <c r="AA2416" s="15"/>
      <c r="AB2416" s="15"/>
      <c r="AC2416" s="15"/>
      <c r="AD2416" s="15"/>
      <c r="AE2416" s="15"/>
      <c r="AF2416" s="70"/>
    </row>
    <row r="2417" spans="1:32" x14ac:dyDescent="0.3">
      <c r="A2417" s="48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5"/>
      <c r="S2417" s="14"/>
      <c r="T2417" s="14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70"/>
    </row>
    <row r="2418" spans="1:32" x14ac:dyDescent="0.3">
      <c r="A2418" s="48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5"/>
      <c r="S2418" s="14"/>
      <c r="T2418" s="14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70"/>
    </row>
    <row r="2419" spans="1:32" x14ac:dyDescent="0.3">
      <c r="A2419" s="48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5"/>
      <c r="S2419" s="14"/>
      <c r="T2419" s="14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70"/>
    </row>
    <row r="2420" spans="1:32" x14ac:dyDescent="0.3">
      <c r="A2420" s="48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5"/>
      <c r="S2420" s="14"/>
      <c r="T2420" s="14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70"/>
    </row>
    <row r="2421" spans="1:32" x14ac:dyDescent="0.3">
      <c r="A2421" s="48"/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5"/>
      <c r="S2421" s="14"/>
      <c r="T2421" s="14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70"/>
    </row>
    <row r="2422" spans="1:32" x14ac:dyDescent="0.3">
      <c r="A2422" s="48"/>
      <c r="B2422" s="14"/>
      <c r="C2422" s="14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5"/>
      <c r="S2422" s="14"/>
      <c r="T2422" s="14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5"/>
      <c r="AF2422" s="70"/>
    </row>
    <row r="2423" spans="1:32" x14ac:dyDescent="0.3">
      <c r="A2423" s="48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5"/>
      <c r="S2423" s="14"/>
      <c r="T2423" s="14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  <c r="AF2423" s="70"/>
    </row>
    <row r="2424" spans="1:32" x14ac:dyDescent="0.3">
      <c r="A2424" s="48"/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5"/>
      <c r="S2424" s="14"/>
      <c r="T2424" s="14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70"/>
    </row>
    <row r="2425" spans="1:32" x14ac:dyDescent="0.3">
      <c r="A2425" s="48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5"/>
      <c r="S2425" s="14"/>
      <c r="T2425" s="14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70"/>
    </row>
    <row r="2426" spans="1:32" x14ac:dyDescent="0.3">
      <c r="A2426" s="48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5"/>
      <c r="S2426" s="14"/>
      <c r="T2426" s="14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70"/>
    </row>
    <row r="2427" spans="1:32" x14ac:dyDescent="0.3">
      <c r="A2427" s="48"/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5"/>
      <c r="S2427" s="14"/>
      <c r="T2427" s="14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70"/>
    </row>
    <row r="2428" spans="1:32" x14ac:dyDescent="0.3">
      <c r="A2428" s="48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5"/>
      <c r="S2428" s="14"/>
      <c r="T2428" s="14"/>
      <c r="U2428" s="15"/>
      <c r="V2428" s="15"/>
      <c r="W2428" s="15"/>
      <c r="X2428" s="15"/>
      <c r="Y2428" s="15"/>
      <c r="Z2428" s="15"/>
      <c r="AA2428" s="15"/>
      <c r="AB2428" s="15"/>
      <c r="AC2428" s="15"/>
      <c r="AD2428" s="15"/>
      <c r="AE2428" s="15"/>
      <c r="AF2428" s="70"/>
    </row>
    <row r="2429" spans="1:32" x14ac:dyDescent="0.3">
      <c r="A2429" s="48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5"/>
      <c r="S2429" s="14"/>
      <c r="T2429" s="14"/>
      <c r="U2429" s="15"/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5"/>
      <c r="AF2429" s="70"/>
    </row>
    <row r="2430" spans="1:32" x14ac:dyDescent="0.3">
      <c r="A2430" s="48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5"/>
      <c r="S2430" s="14"/>
      <c r="T2430" s="14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70"/>
    </row>
    <row r="2431" spans="1:32" x14ac:dyDescent="0.3">
      <c r="A2431" s="48"/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5"/>
      <c r="S2431" s="14"/>
      <c r="T2431" s="14"/>
      <c r="U2431" s="15"/>
      <c r="V2431" s="15"/>
      <c r="W2431" s="15"/>
      <c r="X2431" s="15"/>
      <c r="Y2431" s="15"/>
      <c r="Z2431" s="15"/>
      <c r="AA2431" s="15"/>
      <c r="AB2431" s="15"/>
      <c r="AC2431" s="15"/>
      <c r="AD2431" s="15"/>
      <c r="AE2431" s="15"/>
      <c r="AF2431" s="70"/>
    </row>
    <row r="2432" spans="1:32" x14ac:dyDescent="0.3">
      <c r="A2432" s="48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5"/>
      <c r="S2432" s="14"/>
      <c r="T2432" s="14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70"/>
    </row>
    <row r="2433" spans="1:32" x14ac:dyDescent="0.3">
      <c r="A2433" s="48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5"/>
      <c r="S2433" s="14"/>
      <c r="T2433" s="14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70"/>
    </row>
    <row r="2434" spans="1:32" x14ac:dyDescent="0.3">
      <c r="A2434" s="48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5"/>
      <c r="S2434" s="14"/>
      <c r="T2434" s="14"/>
      <c r="U2434" s="15"/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5"/>
      <c r="AF2434" s="70"/>
    </row>
    <row r="2435" spans="1:32" x14ac:dyDescent="0.3">
      <c r="A2435" s="48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5"/>
      <c r="S2435" s="14"/>
      <c r="T2435" s="14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5"/>
      <c r="AF2435" s="70"/>
    </row>
    <row r="2436" spans="1:32" x14ac:dyDescent="0.3">
      <c r="A2436" s="48"/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5"/>
      <c r="S2436" s="14"/>
      <c r="T2436" s="14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70"/>
    </row>
    <row r="2437" spans="1:32" x14ac:dyDescent="0.3">
      <c r="A2437" s="48"/>
      <c r="B2437" s="14"/>
      <c r="C2437" s="14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5"/>
      <c r="S2437" s="14"/>
      <c r="T2437" s="14"/>
      <c r="U2437" s="15"/>
      <c r="V2437" s="15"/>
      <c r="W2437" s="15"/>
      <c r="X2437" s="15"/>
      <c r="Y2437" s="15"/>
      <c r="Z2437" s="15"/>
      <c r="AA2437" s="15"/>
      <c r="AB2437" s="15"/>
      <c r="AC2437" s="15"/>
      <c r="AD2437" s="15"/>
      <c r="AE2437" s="15"/>
      <c r="AF2437" s="70"/>
    </row>
    <row r="2438" spans="1:32" x14ac:dyDescent="0.3">
      <c r="A2438" s="48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5"/>
      <c r="S2438" s="14"/>
      <c r="T2438" s="14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70"/>
    </row>
    <row r="2439" spans="1:32" x14ac:dyDescent="0.3">
      <c r="A2439" s="48"/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5"/>
      <c r="S2439" s="14"/>
      <c r="T2439" s="14"/>
      <c r="U2439" s="15"/>
      <c r="V2439" s="15"/>
      <c r="W2439" s="15"/>
      <c r="X2439" s="15"/>
      <c r="Y2439" s="15"/>
      <c r="Z2439" s="15"/>
      <c r="AA2439" s="15"/>
      <c r="AB2439" s="15"/>
      <c r="AC2439" s="15"/>
      <c r="AD2439" s="15"/>
      <c r="AE2439" s="15"/>
      <c r="AF2439" s="70"/>
    </row>
    <row r="2440" spans="1:32" x14ac:dyDescent="0.3">
      <c r="A2440" s="48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5"/>
      <c r="S2440" s="14"/>
      <c r="T2440" s="14"/>
      <c r="U2440" s="15"/>
      <c r="V2440" s="15"/>
      <c r="W2440" s="15"/>
      <c r="X2440" s="15"/>
      <c r="Y2440" s="15"/>
      <c r="Z2440" s="15"/>
      <c r="AA2440" s="15"/>
      <c r="AB2440" s="15"/>
      <c r="AC2440" s="15"/>
      <c r="AD2440" s="15"/>
      <c r="AE2440" s="15"/>
      <c r="AF2440" s="70"/>
    </row>
    <row r="2441" spans="1:32" x14ac:dyDescent="0.3">
      <c r="A2441" s="48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5"/>
      <c r="S2441" s="14"/>
      <c r="T2441" s="14"/>
      <c r="U2441" s="15"/>
      <c r="V2441" s="15"/>
      <c r="W2441" s="15"/>
      <c r="X2441" s="15"/>
      <c r="Y2441" s="15"/>
      <c r="Z2441" s="15"/>
      <c r="AA2441" s="15"/>
      <c r="AB2441" s="15"/>
      <c r="AC2441" s="15"/>
      <c r="AD2441" s="15"/>
      <c r="AE2441" s="15"/>
      <c r="AF2441" s="70"/>
    </row>
    <row r="2442" spans="1:32" x14ac:dyDescent="0.3">
      <c r="A2442" s="48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5"/>
      <c r="S2442" s="14"/>
      <c r="T2442" s="14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5"/>
      <c r="AF2442" s="70"/>
    </row>
    <row r="2443" spans="1:32" x14ac:dyDescent="0.3">
      <c r="A2443" s="48"/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5"/>
      <c r="S2443" s="14"/>
      <c r="T2443" s="14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5"/>
      <c r="AF2443" s="70"/>
    </row>
    <row r="2444" spans="1:32" x14ac:dyDescent="0.3">
      <c r="A2444" s="48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5"/>
      <c r="S2444" s="14"/>
      <c r="T2444" s="14"/>
      <c r="U2444" s="15"/>
      <c r="V2444" s="15"/>
      <c r="W2444" s="15"/>
      <c r="X2444" s="15"/>
      <c r="Y2444" s="15"/>
      <c r="Z2444" s="15"/>
      <c r="AA2444" s="15"/>
      <c r="AB2444" s="15"/>
      <c r="AC2444" s="15"/>
      <c r="AD2444" s="15"/>
      <c r="AE2444" s="15"/>
      <c r="AF2444" s="70"/>
    </row>
    <row r="2445" spans="1:32" x14ac:dyDescent="0.3">
      <c r="A2445" s="48"/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5"/>
      <c r="S2445" s="14"/>
      <c r="T2445" s="14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5"/>
      <c r="AF2445" s="70"/>
    </row>
    <row r="2446" spans="1:32" x14ac:dyDescent="0.3">
      <c r="A2446" s="48"/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5"/>
      <c r="S2446" s="14"/>
      <c r="T2446" s="14"/>
      <c r="U2446" s="15"/>
      <c r="V2446" s="15"/>
      <c r="W2446" s="15"/>
      <c r="X2446" s="15"/>
      <c r="Y2446" s="15"/>
      <c r="Z2446" s="15"/>
      <c r="AA2446" s="15"/>
      <c r="AB2446" s="15"/>
      <c r="AC2446" s="15"/>
      <c r="AD2446" s="15"/>
      <c r="AE2446" s="15"/>
      <c r="AF2446" s="70"/>
    </row>
    <row r="2447" spans="1:32" x14ac:dyDescent="0.3">
      <c r="A2447" s="48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5"/>
      <c r="S2447" s="14"/>
      <c r="T2447" s="14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5"/>
      <c r="AF2447" s="70"/>
    </row>
    <row r="2448" spans="1:32" x14ac:dyDescent="0.3">
      <c r="A2448" s="48"/>
      <c r="B2448" s="14"/>
      <c r="C2448" s="14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5"/>
      <c r="S2448" s="14"/>
      <c r="T2448" s="14"/>
      <c r="U2448" s="15"/>
      <c r="V2448" s="15"/>
      <c r="W2448" s="15"/>
      <c r="X2448" s="15"/>
      <c r="Y2448" s="15"/>
      <c r="Z2448" s="15"/>
      <c r="AA2448" s="15"/>
      <c r="AB2448" s="15"/>
      <c r="AC2448" s="15"/>
      <c r="AD2448" s="15"/>
      <c r="AE2448" s="15"/>
      <c r="AF2448" s="70"/>
    </row>
    <row r="2449" spans="1:32" x14ac:dyDescent="0.3">
      <c r="A2449" s="48"/>
      <c r="B2449" s="14"/>
      <c r="C2449" s="14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5"/>
      <c r="S2449" s="14"/>
      <c r="T2449" s="14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5"/>
      <c r="AF2449" s="70"/>
    </row>
    <row r="2450" spans="1:32" x14ac:dyDescent="0.3">
      <c r="A2450" s="48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5"/>
      <c r="S2450" s="14"/>
      <c r="T2450" s="14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70"/>
    </row>
    <row r="2451" spans="1:32" x14ac:dyDescent="0.3">
      <c r="A2451" s="48"/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5"/>
      <c r="S2451" s="14"/>
      <c r="T2451" s="14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5"/>
      <c r="AF2451" s="70"/>
    </row>
    <row r="2452" spans="1:32" x14ac:dyDescent="0.3">
      <c r="A2452" s="48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5"/>
      <c r="S2452" s="14"/>
      <c r="T2452" s="14"/>
      <c r="U2452" s="15"/>
      <c r="V2452" s="15"/>
      <c r="W2452" s="15"/>
      <c r="X2452" s="15"/>
      <c r="Y2452" s="15"/>
      <c r="Z2452" s="15"/>
      <c r="AA2452" s="15"/>
      <c r="AB2452" s="15"/>
      <c r="AC2452" s="15"/>
      <c r="AD2452" s="15"/>
      <c r="AE2452" s="15"/>
      <c r="AF2452" s="70"/>
    </row>
    <row r="2453" spans="1:32" x14ac:dyDescent="0.3">
      <c r="A2453" s="48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5"/>
      <c r="S2453" s="14"/>
      <c r="T2453" s="14"/>
      <c r="U2453" s="15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5"/>
      <c r="AF2453" s="70"/>
    </row>
    <row r="2454" spans="1:32" x14ac:dyDescent="0.3">
      <c r="A2454" s="48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5"/>
      <c r="S2454" s="14"/>
      <c r="T2454" s="14"/>
      <c r="U2454" s="15"/>
      <c r="V2454" s="15"/>
      <c r="W2454" s="15"/>
      <c r="X2454" s="15"/>
      <c r="Y2454" s="15"/>
      <c r="Z2454" s="15"/>
      <c r="AA2454" s="15"/>
      <c r="AB2454" s="15"/>
      <c r="AC2454" s="15"/>
      <c r="AD2454" s="15"/>
      <c r="AE2454" s="15"/>
      <c r="AF2454" s="70"/>
    </row>
    <row r="2455" spans="1:32" x14ac:dyDescent="0.3">
      <c r="A2455" s="48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5"/>
      <c r="S2455" s="14"/>
      <c r="T2455" s="14"/>
      <c r="U2455" s="15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5"/>
      <c r="AF2455" s="70"/>
    </row>
    <row r="2456" spans="1:32" x14ac:dyDescent="0.3">
      <c r="A2456" s="48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5"/>
      <c r="S2456" s="14"/>
      <c r="T2456" s="14"/>
      <c r="U2456" s="15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5"/>
      <c r="AF2456" s="70"/>
    </row>
    <row r="2457" spans="1:32" x14ac:dyDescent="0.3">
      <c r="A2457" s="48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5"/>
      <c r="S2457" s="14"/>
      <c r="T2457" s="14"/>
      <c r="U2457" s="15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5"/>
      <c r="AF2457" s="70"/>
    </row>
    <row r="2458" spans="1:32" x14ac:dyDescent="0.3">
      <c r="A2458" s="48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5"/>
      <c r="S2458" s="14"/>
      <c r="T2458" s="14"/>
      <c r="U2458" s="15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5"/>
      <c r="AF2458" s="70"/>
    </row>
    <row r="2459" spans="1:32" x14ac:dyDescent="0.3">
      <c r="A2459" s="48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5"/>
      <c r="S2459" s="14"/>
      <c r="T2459" s="14"/>
      <c r="U2459" s="15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5"/>
      <c r="AF2459" s="70"/>
    </row>
    <row r="2460" spans="1:32" x14ac:dyDescent="0.3">
      <c r="A2460" s="48"/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5"/>
      <c r="S2460" s="14"/>
      <c r="T2460" s="14"/>
      <c r="U2460" s="15"/>
      <c r="V2460" s="15"/>
      <c r="W2460" s="15"/>
      <c r="X2460" s="15"/>
      <c r="Y2460" s="15"/>
      <c r="Z2460" s="15"/>
      <c r="AA2460" s="15"/>
      <c r="AB2460" s="15"/>
      <c r="AC2460" s="15"/>
      <c r="AD2460" s="15"/>
      <c r="AE2460" s="15"/>
      <c r="AF2460" s="70"/>
    </row>
    <row r="2461" spans="1:32" x14ac:dyDescent="0.3">
      <c r="A2461" s="48"/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5"/>
      <c r="S2461" s="14"/>
      <c r="T2461" s="14"/>
      <c r="U2461" s="15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5"/>
      <c r="AF2461" s="70"/>
    </row>
    <row r="2462" spans="1:32" x14ac:dyDescent="0.3">
      <c r="A2462" s="48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5"/>
      <c r="S2462" s="14"/>
      <c r="T2462" s="14"/>
      <c r="U2462" s="15"/>
      <c r="V2462" s="15"/>
      <c r="W2462" s="15"/>
      <c r="X2462" s="15"/>
      <c r="Y2462" s="15"/>
      <c r="Z2462" s="15"/>
      <c r="AA2462" s="15"/>
      <c r="AB2462" s="15"/>
      <c r="AC2462" s="15"/>
      <c r="AD2462" s="15"/>
      <c r="AE2462" s="15"/>
      <c r="AF2462" s="70"/>
    </row>
    <row r="2463" spans="1:32" x14ac:dyDescent="0.3">
      <c r="A2463" s="48"/>
      <c r="B2463" s="14"/>
      <c r="C2463" s="14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5"/>
      <c r="S2463" s="14"/>
      <c r="T2463" s="14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70"/>
    </row>
    <row r="2464" spans="1:32" x14ac:dyDescent="0.3">
      <c r="A2464" s="48"/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5"/>
      <c r="S2464" s="14"/>
      <c r="T2464" s="14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70"/>
    </row>
    <row r="2465" spans="1:32" x14ac:dyDescent="0.3">
      <c r="A2465" s="48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5"/>
      <c r="S2465" s="14"/>
      <c r="T2465" s="14"/>
      <c r="U2465" s="15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5"/>
      <c r="AF2465" s="70"/>
    </row>
    <row r="2466" spans="1:32" x14ac:dyDescent="0.3">
      <c r="A2466" s="48"/>
      <c r="B2466" s="14"/>
      <c r="C2466" s="14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5"/>
      <c r="S2466" s="14"/>
      <c r="T2466" s="14"/>
      <c r="U2466" s="15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5"/>
      <c r="AF2466" s="70"/>
    </row>
    <row r="2467" spans="1:32" x14ac:dyDescent="0.3">
      <c r="A2467" s="74"/>
      <c r="B2467" s="75"/>
      <c r="C2467" s="75"/>
      <c r="D2467" s="75"/>
      <c r="E2467" s="75"/>
      <c r="F2467" s="75"/>
      <c r="G2467" s="75"/>
      <c r="H2467" s="75"/>
      <c r="I2467" s="75"/>
      <c r="J2467" s="75"/>
      <c r="K2467" s="75"/>
      <c r="L2467" s="75"/>
      <c r="M2467" s="75"/>
      <c r="N2467" s="14"/>
      <c r="O2467" s="75"/>
      <c r="P2467" s="75"/>
      <c r="Q2467" s="75"/>
      <c r="R2467" s="76"/>
      <c r="S2467" s="75"/>
      <c r="T2467" s="75"/>
      <c r="U2467" s="76"/>
      <c r="V2467" s="76"/>
      <c r="W2467" s="76"/>
      <c r="X2467" s="76"/>
      <c r="Y2467" s="76"/>
      <c r="Z2467" s="76"/>
      <c r="AA2467" s="76"/>
      <c r="AB2467" s="76"/>
      <c r="AC2467" s="76"/>
      <c r="AD2467" s="76"/>
      <c r="AE2467" s="76"/>
      <c r="AF2467" s="77"/>
    </row>
  </sheetData>
  <phoneticPr fontId="8" type="noConversion"/>
  <dataValidations count="8">
    <dataValidation type="list" allowBlank="1" showInputMessage="1" showErrorMessage="1" sqref="O2:Q2108 S2:S2093 K2:M2108 S2095:S2096 S2107:S2108" xr:uid="{91DC78AA-28FF-4CC5-A23D-634B48EDD63A}">
      <formula1>Membre__COSA</formula1>
    </dataValidation>
    <dataValidation type="list" allowBlank="1" showInputMessage="1" showErrorMessage="1" sqref="T619 T591 T593 T621:T622 T643:T1682 T2:T588 T1689 T2095:T2096 T2107:T2108 T1685 T1691:T1845 T1847:T2093" xr:uid="{40DB5AA8-F476-449A-BF8B-5505B8756A7F}">
      <formula1>Appartenence</formula1>
    </dataValidation>
    <dataValidation type="list" allowBlank="1" showInputMessage="1" showErrorMessage="1" sqref="I356 I609 I293:I294 I73:I74 I118:I119 I252 I478:I499 I584 I137 I71 I76:I115 I122 I125 I127:I128 I131 I133:I134 I139:I236 I238:I239 I241 I243:I245 I248:I250 I254:I285 I288:I289 I291 I297:I347 I349 I351 I359:I464 I466 I468:I469 I473:I474 I501:I556 I562:I579 I587:I593 I595:I600 I603 I606:I607 I612:I622 I624:I625 I628:I629 I631 I635 I638:I639 I641:I1552 I2:I66 I1561 I1588 I1554 I1556:I1558 I1563:I1586 I1590:I2108" xr:uid="{9B5E0EC3-B5E1-4DFB-9CAE-599B0CB2B508}">
      <formula1>Sexe</formula1>
    </dataValidation>
    <dataValidation type="list" allowBlank="1" showInputMessage="1" showErrorMessage="1" sqref="D2:D2108" xr:uid="{13B9256D-876C-445F-975C-4638481BB064}">
      <formula1>PS</formula1>
    </dataValidation>
    <dataValidation type="list" allowBlank="1" showInputMessage="1" showErrorMessage="1" sqref="E2:E2108" xr:uid="{86DF3B2E-5849-4DFC-8116-CDF130B83B94}">
      <formula1>DS</formula1>
    </dataValidation>
    <dataValidation type="whole" operator="greaterThan" allowBlank="1" showInputMessage="1" showErrorMessage="1" sqref="H67:H77 H1696:H1709 H2082:H2094 H1600:H1603 H1824:H1828 H1944:H1947 H1684:H1687 H245:H252" xr:uid="{3191E5C4-91B2-49A3-9B8B-E87BA8C1E102}">
      <formula1>9</formula1>
    </dataValidation>
    <dataValidation type="list" allowBlank="1" showInputMessage="1" showErrorMessage="1" sqref="I1562 I1553 I1555 I1559:I1560" xr:uid="{04AE4AEE-F226-4BE0-A3D9-777B185D5AA3}">
      <formula1>NDA</formula1>
    </dataValidation>
    <dataValidation type="list" allowBlank="1" showInputMessage="1" showErrorMessage="1" sqref="T1683:T1684 T1686:T1688" xr:uid="{191D0C90-0DB1-4B12-91F5-70462D07F038}">
      <formula1>B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5000000}">
          <x14:formula1>
            <xm:f>'Menu déroulant 2'!$D$3:$D$11</xm:f>
          </x14:formula1>
          <xm:sqref>J2:J2467</xm:sqref>
        </x14:dataValidation>
        <x14:dataValidation type="list" allowBlank="1" showInputMessage="1" showErrorMessage="1" xr:uid="{00000000-0002-0000-0400-000006000000}">
          <x14:formula1>
            <xm:f>'Menu déroulant 2'!$C$3:$C$31</xm:f>
          </x14:formula1>
          <xm:sqref>F2:F1048576</xm:sqref>
        </x14:dataValidation>
        <x14:dataValidation type="list" allowBlank="1" showInputMessage="1" showErrorMessage="1" xr:uid="{8824A63A-5474-4325-8D03-2626F07BC7C2}">
          <x14:formula1>
            <xm:f>'Menu déroulant 2'!$G$3:$G$7</xm:f>
          </x14:formula1>
          <xm:sqref>N2:N2467</xm:sqref>
        </x14:dataValidation>
        <x14:dataValidation type="list" allowBlank="1" showInputMessage="1" showErrorMessage="1" xr:uid="{1A1F4E34-DCBD-46E9-8BD9-F1CB5022B29B}">
          <x14:formula1>
            <xm:f>'Menu déroulant 2'!$H$3:$H$5</xm:f>
          </x14:formula1>
          <xm:sqref>U2:AF2467</xm:sqref>
        </x14:dataValidation>
        <x14:dataValidation type="list" allowBlank="1" showInputMessage="1" showErrorMessage="1" xr:uid="{84027065-8742-4245-8E28-31886363C3F9}">
          <x14:formula1>
            <xm:f>'Menu déroulant 2'!$I$3:$I$17</xm:f>
          </x14:formula1>
          <xm:sqref>R2:R1048576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41"/>
  <sheetViews>
    <sheetView topLeftCell="A4" workbookViewId="0">
      <selection activeCell="I13" sqref="I13"/>
    </sheetView>
  </sheetViews>
  <sheetFormatPr baseColWidth="10" defaultColWidth="11.44140625" defaultRowHeight="14.4" x14ac:dyDescent="0.3"/>
  <sheetData>
    <row r="3" spans="1:2" ht="18" x14ac:dyDescent="0.35">
      <c r="A3" s="24" t="s">
        <v>309</v>
      </c>
    </row>
    <row r="5" spans="1:2" ht="18" x14ac:dyDescent="0.35">
      <c r="A5" s="24" t="s">
        <v>310</v>
      </c>
    </row>
    <row r="7" spans="1:2" ht="18" x14ac:dyDescent="0.35">
      <c r="A7" s="24" t="s">
        <v>311</v>
      </c>
    </row>
    <row r="9" spans="1:2" ht="18" x14ac:dyDescent="0.35">
      <c r="A9" s="24" t="s">
        <v>312</v>
      </c>
    </row>
    <row r="11" spans="1:2" ht="18" x14ac:dyDescent="0.35">
      <c r="A11" s="24" t="s">
        <v>313</v>
      </c>
    </row>
    <row r="13" spans="1:2" ht="18" x14ac:dyDescent="0.35">
      <c r="A13" s="24" t="s">
        <v>314</v>
      </c>
    </row>
    <row r="15" spans="1:2" ht="18" x14ac:dyDescent="0.35">
      <c r="A15" s="13" t="s">
        <v>315</v>
      </c>
      <c r="B15" s="24" t="s">
        <v>316</v>
      </c>
    </row>
    <row r="16" spans="1:2" ht="18" x14ac:dyDescent="0.35">
      <c r="A16" s="24"/>
    </row>
    <row r="17" spans="1:14" ht="18" x14ac:dyDescent="0.35">
      <c r="A17" s="24" t="s">
        <v>317</v>
      </c>
    </row>
    <row r="18" spans="1:14" ht="18" x14ac:dyDescent="0.35">
      <c r="A18" s="24"/>
    </row>
    <row r="19" spans="1:14" ht="18" x14ac:dyDescent="0.35">
      <c r="A19" s="24" t="s">
        <v>318</v>
      </c>
    </row>
    <row r="20" spans="1:14" ht="18" x14ac:dyDescent="0.35">
      <c r="A20" s="24"/>
    </row>
    <row r="21" spans="1:14" ht="18" x14ac:dyDescent="0.35">
      <c r="A21" s="24" t="s">
        <v>319</v>
      </c>
    </row>
    <row r="22" spans="1:14" ht="18" x14ac:dyDescent="0.35">
      <c r="A22" s="24"/>
    </row>
    <row r="23" spans="1:14" ht="18" x14ac:dyDescent="0.35">
      <c r="A23" s="24" t="s">
        <v>320</v>
      </c>
    </row>
    <row r="24" spans="1:14" ht="18" x14ac:dyDescent="0.35">
      <c r="A24" s="24"/>
    </row>
    <row r="25" spans="1:14" ht="18" x14ac:dyDescent="0.35">
      <c r="A25" s="24" t="s">
        <v>321</v>
      </c>
    </row>
    <row r="27" spans="1:14" ht="18" x14ac:dyDescent="0.35">
      <c r="A27" s="13" t="s">
        <v>322</v>
      </c>
    </row>
    <row r="29" spans="1:14" ht="18" x14ac:dyDescent="0.35">
      <c r="A29" s="24" t="s">
        <v>323</v>
      </c>
    </row>
    <row r="30" spans="1:14" ht="18" x14ac:dyDescent="0.35">
      <c r="C30" s="24" t="s">
        <v>324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8" x14ac:dyDescent="0.35">
      <c r="C31" s="24" t="s">
        <v>325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18" x14ac:dyDescent="0.35">
      <c r="C32" s="24" t="s">
        <v>326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ht="18" x14ac:dyDescent="0.35">
      <c r="C33" s="24" t="s">
        <v>327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ht="18" x14ac:dyDescent="0.35">
      <c r="C34" s="24" t="s">
        <v>328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ht="18" x14ac:dyDescent="0.35">
      <c r="C35" s="24" t="s">
        <v>329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ht="18" x14ac:dyDescent="0.35">
      <c r="C36" s="24" t="s">
        <v>330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18" x14ac:dyDescent="0.35">
      <c r="C37" s="24" t="s">
        <v>331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40" spans="1:14" ht="18" x14ac:dyDescent="0.35">
      <c r="A40" s="24" t="s">
        <v>332</v>
      </c>
    </row>
    <row r="41" spans="1:14" ht="18" x14ac:dyDescent="0.35">
      <c r="A41" s="24" t="s">
        <v>333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31"/>
  <sheetViews>
    <sheetView workbookViewId="0">
      <selection activeCell="I6" sqref="I6"/>
    </sheetView>
  </sheetViews>
  <sheetFormatPr baseColWidth="10" defaultColWidth="11.44140625" defaultRowHeight="14.4" x14ac:dyDescent="0.3"/>
  <cols>
    <col min="1" max="1" width="14.109375" customWidth="1"/>
    <col min="2" max="2" width="18.44140625" customWidth="1"/>
    <col min="3" max="3" width="12.6640625" bestFit="1" customWidth="1"/>
    <col min="4" max="4" width="18.109375" bestFit="1" customWidth="1"/>
    <col min="5" max="5" width="8.5546875" customWidth="1"/>
    <col min="6" max="6" width="15.6640625" customWidth="1"/>
    <col min="7" max="7" width="21.88671875" customWidth="1"/>
    <col min="9" max="9" width="21.5546875" customWidth="1"/>
  </cols>
  <sheetData>
    <row r="2" spans="1:9" x14ac:dyDescent="0.3">
      <c r="A2" s="14" t="s">
        <v>255</v>
      </c>
      <c r="B2" s="23" t="s">
        <v>32</v>
      </c>
      <c r="C2" s="17" t="s">
        <v>11</v>
      </c>
      <c r="D2" s="17" t="s">
        <v>254</v>
      </c>
      <c r="E2" s="14" t="s">
        <v>253</v>
      </c>
      <c r="F2" s="14" t="s">
        <v>334</v>
      </c>
      <c r="G2" s="23" t="s">
        <v>258</v>
      </c>
      <c r="I2" s="100" t="s">
        <v>335</v>
      </c>
    </row>
    <row r="3" spans="1:9" x14ac:dyDescent="0.3">
      <c r="A3" s="14" t="s">
        <v>83</v>
      </c>
      <c r="B3" s="14" t="s">
        <v>172</v>
      </c>
      <c r="C3" s="16" t="s">
        <v>186</v>
      </c>
      <c r="D3" s="16" t="s">
        <v>307</v>
      </c>
      <c r="E3" s="14" t="s">
        <v>280</v>
      </c>
      <c r="F3" s="14" t="s">
        <v>233</v>
      </c>
      <c r="G3" t="s">
        <v>288</v>
      </c>
      <c r="H3" t="s">
        <v>284</v>
      </c>
      <c r="I3" t="s">
        <v>292</v>
      </c>
    </row>
    <row r="4" spans="1:9" x14ac:dyDescent="0.3">
      <c r="A4" s="14" t="s">
        <v>88</v>
      </c>
      <c r="B4" s="14" t="s">
        <v>174</v>
      </c>
      <c r="C4" s="16" t="s">
        <v>183</v>
      </c>
      <c r="D4" s="16" t="s">
        <v>299</v>
      </c>
      <c r="E4" s="14" t="s">
        <v>277</v>
      </c>
      <c r="F4" s="14" t="s">
        <v>306</v>
      </c>
      <c r="G4" t="s">
        <v>294</v>
      </c>
      <c r="H4" t="s">
        <v>285</v>
      </c>
      <c r="I4" t="s">
        <v>305</v>
      </c>
    </row>
    <row r="5" spans="1:9" x14ac:dyDescent="0.3">
      <c r="B5" s="14" t="s">
        <v>336</v>
      </c>
      <c r="C5" s="16" t="s">
        <v>185</v>
      </c>
      <c r="D5" s="16" t="s">
        <v>302</v>
      </c>
      <c r="F5" s="14" t="s">
        <v>300</v>
      </c>
      <c r="G5" t="s">
        <v>290</v>
      </c>
      <c r="H5" t="s">
        <v>279</v>
      </c>
      <c r="I5" t="s">
        <v>296</v>
      </c>
    </row>
    <row r="6" spans="1:9" ht="18" customHeight="1" x14ac:dyDescent="0.3">
      <c r="B6" s="22" t="s">
        <v>148</v>
      </c>
      <c r="C6" s="16" t="s">
        <v>184</v>
      </c>
      <c r="D6" s="16" t="s">
        <v>298</v>
      </c>
      <c r="G6" t="s">
        <v>282</v>
      </c>
      <c r="I6" t="s">
        <v>148</v>
      </c>
    </row>
    <row r="7" spans="1:9" x14ac:dyDescent="0.3">
      <c r="C7" s="16" t="s">
        <v>187</v>
      </c>
      <c r="D7" s="16" t="s">
        <v>291</v>
      </c>
      <c r="G7" t="s">
        <v>286</v>
      </c>
      <c r="I7" t="s">
        <v>289</v>
      </c>
    </row>
    <row r="8" spans="1:9" x14ac:dyDescent="0.3">
      <c r="C8" s="16" t="s">
        <v>190</v>
      </c>
      <c r="D8" s="16" t="s">
        <v>301</v>
      </c>
      <c r="I8" t="s">
        <v>11</v>
      </c>
    </row>
    <row r="9" spans="1:9" x14ac:dyDescent="0.3">
      <c r="C9" s="16" t="s">
        <v>189</v>
      </c>
      <c r="D9" s="16" t="s">
        <v>278</v>
      </c>
      <c r="I9" t="s">
        <v>304</v>
      </c>
    </row>
    <row r="10" spans="1:9" x14ac:dyDescent="0.3">
      <c r="C10" s="16" t="s">
        <v>188</v>
      </c>
      <c r="D10" s="16" t="s">
        <v>281</v>
      </c>
      <c r="I10" t="s">
        <v>295</v>
      </c>
    </row>
    <row r="11" spans="1:9" x14ac:dyDescent="0.3">
      <c r="C11" s="16" t="s">
        <v>191</v>
      </c>
      <c r="D11" s="16" t="s">
        <v>337</v>
      </c>
      <c r="I11" t="s">
        <v>287</v>
      </c>
    </row>
    <row r="12" spans="1:9" x14ac:dyDescent="0.3">
      <c r="C12" s="16" t="s">
        <v>192</v>
      </c>
      <c r="D12" s="1"/>
      <c r="I12" t="s">
        <v>283</v>
      </c>
    </row>
    <row r="13" spans="1:9" x14ac:dyDescent="0.3">
      <c r="C13" s="16" t="s">
        <v>178</v>
      </c>
      <c r="D13" s="1"/>
      <c r="I13" t="s">
        <v>58</v>
      </c>
    </row>
    <row r="14" spans="1:9" x14ac:dyDescent="0.3">
      <c r="C14" s="16" t="s">
        <v>176</v>
      </c>
      <c r="D14" s="1"/>
      <c r="I14" t="s">
        <v>297</v>
      </c>
    </row>
    <row r="15" spans="1:9" x14ac:dyDescent="0.3">
      <c r="C15" s="16" t="s">
        <v>171</v>
      </c>
      <c r="D15" s="1"/>
      <c r="I15" t="s">
        <v>293</v>
      </c>
    </row>
    <row r="16" spans="1:9" x14ac:dyDescent="0.3">
      <c r="C16" s="16" t="s">
        <v>180</v>
      </c>
      <c r="D16" s="1"/>
      <c r="I16" t="s">
        <v>308</v>
      </c>
    </row>
    <row r="17" spans="3:9" ht="28.8" x14ac:dyDescent="0.3">
      <c r="C17" s="16" t="s">
        <v>173</v>
      </c>
      <c r="D17" s="1"/>
      <c r="I17" s="1" t="s">
        <v>303</v>
      </c>
    </row>
    <row r="18" spans="3:9" x14ac:dyDescent="0.3">
      <c r="C18" s="16" t="s">
        <v>181</v>
      </c>
      <c r="D18" s="1"/>
    </row>
    <row r="19" spans="3:9" x14ac:dyDescent="0.3">
      <c r="C19" s="16" t="s">
        <v>182</v>
      </c>
      <c r="D19" s="1"/>
    </row>
    <row r="20" spans="3:9" x14ac:dyDescent="0.3">
      <c r="C20" s="16" t="s">
        <v>179</v>
      </c>
      <c r="D20" s="1"/>
    </row>
    <row r="21" spans="3:9" x14ac:dyDescent="0.3">
      <c r="C21" s="16" t="s">
        <v>177</v>
      </c>
      <c r="D21" s="1"/>
    </row>
    <row r="22" spans="3:9" x14ac:dyDescent="0.3">
      <c r="C22" s="16" t="s">
        <v>175</v>
      </c>
      <c r="D22" s="1"/>
    </row>
    <row r="23" spans="3:9" x14ac:dyDescent="0.3">
      <c r="C23" s="16" t="s">
        <v>201</v>
      </c>
      <c r="D23" s="1"/>
    </row>
    <row r="24" spans="3:9" x14ac:dyDescent="0.3">
      <c r="C24" s="16" t="s">
        <v>197</v>
      </c>
      <c r="D24" s="1"/>
    </row>
    <row r="25" spans="3:9" x14ac:dyDescent="0.3">
      <c r="C25" s="16" t="s">
        <v>199</v>
      </c>
      <c r="D25" s="1"/>
    </row>
    <row r="26" spans="3:9" x14ac:dyDescent="0.3">
      <c r="C26" s="16" t="s">
        <v>196</v>
      </c>
      <c r="D26" s="1"/>
    </row>
    <row r="27" spans="3:9" x14ac:dyDescent="0.3">
      <c r="C27" s="16" t="s">
        <v>198</v>
      </c>
      <c r="D27" s="1"/>
    </row>
    <row r="28" spans="3:9" x14ac:dyDescent="0.3">
      <c r="C28" s="16" t="s">
        <v>195</v>
      </c>
      <c r="D28" s="1"/>
    </row>
    <row r="29" spans="3:9" x14ac:dyDescent="0.3">
      <c r="C29" s="16" t="s">
        <v>200</v>
      </c>
      <c r="D29" s="1"/>
    </row>
    <row r="30" spans="3:9" x14ac:dyDescent="0.3">
      <c r="C30" s="16" t="s">
        <v>193</v>
      </c>
      <c r="D30" s="1"/>
    </row>
    <row r="31" spans="3:9" x14ac:dyDescent="0.3">
      <c r="C31" s="16" t="s">
        <v>194</v>
      </c>
      <c r="D31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1"/>
  <sheetViews>
    <sheetView topLeftCell="A16" workbookViewId="0">
      <selection activeCell="A2" sqref="A2"/>
    </sheetView>
  </sheetViews>
  <sheetFormatPr baseColWidth="10" defaultColWidth="11.44140625" defaultRowHeight="14.4" x14ac:dyDescent="0.3"/>
  <sheetData>
    <row r="2" spans="1:13" x14ac:dyDescent="0.3">
      <c r="A2" s="25" t="s">
        <v>338</v>
      </c>
    </row>
    <row r="5" spans="1:13" x14ac:dyDescent="0.3">
      <c r="A5" t="s">
        <v>339</v>
      </c>
      <c r="F5" s="26" t="s">
        <v>340</v>
      </c>
      <c r="M5" s="29" t="s">
        <v>341</v>
      </c>
    </row>
    <row r="6" spans="1:13" x14ac:dyDescent="0.3">
      <c r="A6" t="s">
        <v>342</v>
      </c>
      <c r="F6" s="26" t="s">
        <v>343</v>
      </c>
      <c r="M6" s="29" t="s">
        <v>344</v>
      </c>
    </row>
    <row r="7" spans="1:13" x14ac:dyDescent="0.3">
      <c r="A7" t="s">
        <v>345</v>
      </c>
      <c r="F7" s="27"/>
    </row>
    <row r="8" spans="1:13" x14ac:dyDescent="0.3">
      <c r="F8" s="28" t="s">
        <v>346</v>
      </c>
    </row>
    <row r="10" spans="1:13" x14ac:dyDescent="0.3">
      <c r="A10" t="s">
        <v>347</v>
      </c>
      <c r="F10" s="29" t="s">
        <v>348</v>
      </c>
    </row>
    <row r="11" spans="1:13" x14ac:dyDescent="0.3">
      <c r="A11" t="s">
        <v>349</v>
      </c>
      <c r="F11" s="29" t="s">
        <v>350</v>
      </c>
    </row>
    <row r="12" spans="1:13" x14ac:dyDescent="0.3">
      <c r="A12" t="s">
        <v>351</v>
      </c>
      <c r="F12" s="29" t="s">
        <v>352</v>
      </c>
    </row>
    <row r="13" spans="1:13" x14ac:dyDescent="0.3">
      <c r="A13" t="s">
        <v>353</v>
      </c>
      <c r="F13" s="29" t="s">
        <v>354</v>
      </c>
    </row>
    <row r="14" spans="1:13" x14ac:dyDescent="0.3">
      <c r="A14" t="s">
        <v>355</v>
      </c>
      <c r="F14" s="28" t="s">
        <v>356</v>
      </c>
    </row>
    <row r="15" spans="1:13" x14ac:dyDescent="0.3">
      <c r="A15" t="s">
        <v>357</v>
      </c>
    </row>
    <row r="18" spans="1:1" x14ac:dyDescent="0.3">
      <c r="A18" s="30" t="s">
        <v>358</v>
      </c>
    </row>
    <row r="19" spans="1:1" x14ac:dyDescent="0.3">
      <c r="A19" s="29" t="s">
        <v>359</v>
      </c>
    </row>
    <row r="20" spans="1:1" x14ac:dyDescent="0.3">
      <c r="A20" s="29" t="s">
        <v>360</v>
      </c>
    </row>
    <row r="21" spans="1:1" x14ac:dyDescent="0.3">
      <c r="A21" s="38" t="s">
        <v>361</v>
      </c>
    </row>
    <row r="22" spans="1:1" x14ac:dyDescent="0.3">
      <c r="A22" s="31"/>
    </row>
    <row r="23" spans="1:1" x14ac:dyDescent="0.3">
      <c r="A23" s="30" t="s">
        <v>362</v>
      </c>
    </row>
    <row r="24" spans="1:1" x14ac:dyDescent="0.3">
      <c r="A24" s="29" t="s">
        <v>363</v>
      </c>
    </row>
    <row r="25" spans="1:1" x14ac:dyDescent="0.3">
      <c r="A25" s="29" t="s">
        <v>364</v>
      </c>
    </row>
    <row r="26" spans="1:1" x14ac:dyDescent="0.3">
      <c r="A26" s="39" t="s">
        <v>365</v>
      </c>
    </row>
    <row r="27" spans="1:1" x14ac:dyDescent="0.3">
      <c r="A27" s="33"/>
    </row>
    <row r="28" spans="1:1" x14ac:dyDescent="0.3">
      <c r="A28" s="34" t="s">
        <v>366</v>
      </c>
    </row>
    <row r="29" spans="1:1" x14ac:dyDescent="0.3">
      <c r="A29" s="32" t="s">
        <v>13</v>
      </c>
    </row>
    <row r="30" spans="1:1" x14ac:dyDescent="0.3">
      <c r="A30" s="35" t="s">
        <v>367</v>
      </c>
    </row>
    <row r="31" spans="1:1" x14ac:dyDescent="0.3">
      <c r="A31" s="36" t="s">
        <v>368</v>
      </c>
    </row>
    <row r="32" spans="1:1" x14ac:dyDescent="0.3">
      <c r="A32" s="36" t="s">
        <v>369</v>
      </c>
    </row>
    <row r="33" spans="1:1" x14ac:dyDescent="0.3">
      <c r="A33" s="36" t="s">
        <v>370</v>
      </c>
    </row>
    <row r="34" spans="1:1" x14ac:dyDescent="0.3">
      <c r="A34" s="36" t="s">
        <v>371</v>
      </c>
    </row>
    <row r="36" spans="1:1" x14ac:dyDescent="0.3">
      <c r="A36" s="32"/>
    </row>
    <row r="37" spans="1:1" x14ac:dyDescent="0.3">
      <c r="A37" s="28" t="s">
        <v>365</v>
      </c>
    </row>
    <row r="38" spans="1:1" x14ac:dyDescent="0.3">
      <c r="A38" s="28" t="s">
        <v>365</v>
      </c>
    </row>
    <row r="39" spans="1:1" x14ac:dyDescent="0.3">
      <c r="A39" s="28"/>
    </row>
    <row r="40" spans="1:1" x14ac:dyDescent="0.3">
      <c r="A40" s="37" t="s">
        <v>372</v>
      </c>
    </row>
    <row r="41" spans="1:1" x14ac:dyDescent="0.3">
      <c r="A41" s="37" t="s">
        <v>373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V n N E U l p J B p e k A A A A 9 Q A A A B I A H A B D b 2 5 m a W c v U G F j a 2 F n Z S 5 4 b W w g o h g A K K A U A A A A A A A A A A A A A A A A A A A A A A A A A A A A h Y + x D o I w G I R f h X S n L X U h 5 K c O J k 6 S G E 2 M a 1 M K N E I x b b G 8 m 4 O P 5 C u I U d T N 8 e 6 7 S + 7 u 1 x s s x 6 6 N L s o 6 3 Z s c J Z i i S B n Z l 9 r U O R p 8 F a d o y W E r 5 E n U K p r C x m W j 0 z l q v D 9 n h I Q Q c F j g 3 t a E U Z q Q Y 7 H Z y 0 Z 1 I t b G e W G k Q p 9 W + b + F O B x e Y z j D a Y o Z n S Y B m T 0 o t P l y N r E n / T F h N b R + s I p X N l 7 v g M w S y P s C f w B Q S w M E F A A C A A g A V n N E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Z z R F I o i k e 4 D g A A A B E A A A A T A B w A R m 9 y b X V s Y X M v U 2 V j d G l v b j E u b S C i G A A o o B Q A A A A A A A A A A A A A A A A A A A A A A A A A A A A r T k 0 u y c z P U w i G 0 I b W A F B L A Q I t A B Q A A g A I A F Z z R F J a S Q a X p A A A A P U A A A A S A A A A A A A A A A A A A A A A A A A A A A B D b 2 5 m a W c v U G F j a 2 F n Z S 5 4 b W x Q S w E C L Q A U A A I A C A B W c 0 R S D 8 r p q 6 Q A A A D p A A A A E w A A A A A A A A A A A A A A A A D w A A A A W 0 N v b n R l b n R f V H l w Z X N d L n h t b F B L A Q I t A B Q A A g A I A F Z z R F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4 V 9 c S y l L S T a k m 2 5 F B P o 9 G A A A A A A I A A A A A A B B m A A A A A Q A A I A A A A K o X X A / + 9 o 1 X f Z U D 2 B U w x j S H k d t 0 0 c k V D X 3 f 3 o T G c G a V A A A A A A 6 A A A A A A g A A I A A A A C Q d 5 C B Z R 3 H H L K V O U 7 F Y T S 7 8 p G d E d T U i + 7 9 L a U r r s / E Y U A A A A N u Y U g E G J 9 i 6 r n j + p i d n D c U x l 8 n C M 8 d v B 2 2 N 6 v x V 1 z 8 B 9 B R G h 7 h 9 O 0 j z J z + 3 U W E n j Z D n Z w v M j V H U j l V C 1 4 q T F S x c d W o 2 t k f x i a I B A a A k w g P / Q A A A A G 2 q K E 2 2 4 n 1 V c K C d e 5 B w W 8 t L z p 4 0 W b D 6 E B M A 4 c K D n 3 h j w I V a K 6 3 u Z z F u i y S w 1 u X a U h q e E V x p a d o I Y p h T Y E b 9 F s w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962B9C2C35B459CC465F2834DB40E" ma:contentTypeVersion="8" ma:contentTypeDescription="Ein neues Dokument erstellen." ma:contentTypeScope="" ma:versionID="21eb548c2435169b07a35232f3a3b8f0">
  <xsd:schema xmlns:xsd="http://www.w3.org/2001/XMLSchema" xmlns:xs="http://www.w3.org/2001/XMLSchema" xmlns:p="http://schemas.microsoft.com/office/2006/metadata/properties" xmlns:ns2="aff8bd00-0e05-4680-a5f4-99addaf0af17" targetNamespace="http://schemas.microsoft.com/office/2006/metadata/properties" ma:root="true" ma:fieldsID="f9e309d8a07d24aab2feabe40695da38" ns2:_="">
    <xsd:import namespace="aff8bd00-0e05-4680-a5f4-99addaf0af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33A6E-D468-46D4-B10E-C06B1AD73FC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FF3F19E-03C1-4800-B481-96F8C97CE3F2}">
  <ds:schemaRefs>
    <ds:schemaRef ds:uri="http://purl.org/dc/terms/"/>
    <ds:schemaRef ds:uri="a262caee-8aea-4192-9729-3f0ee3e5d503"/>
    <ds:schemaRef ds:uri="http://schemas.microsoft.com/office/2006/documentManagement/types"/>
    <ds:schemaRef ds:uri="484c8c59-755d-4516-b8d2-1621b38262b4"/>
    <ds:schemaRef ds:uri="http://purl.org/dc/elements/1.1/"/>
    <ds:schemaRef ds:uri="http://schemas.microsoft.com/office/2006/metadata/properties"/>
    <ds:schemaRef ds:uri="http://schemas.microsoft.com/office/infopath/2007/PartnerControls"/>
    <ds:schemaRef ds:uri="6f4482a1-2ea2-4813-ac23-c68157ff0fa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09A703-DD27-44DA-8484-0B84DB6E60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150765-0B01-462D-A401-43F09907F7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Menu base de données</vt:lpstr>
      <vt:lpstr>Menu déroulant 1</vt:lpstr>
      <vt:lpstr>BDD1 monographie</vt:lpstr>
      <vt:lpstr>Trame résultats</vt:lpstr>
      <vt:lpstr>BDD2 Monographie</vt:lpstr>
      <vt:lpstr>Note explicative</vt:lpstr>
      <vt:lpstr>Menu déroulant 2</vt:lpstr>
      <vt:lpstr>Tableau de bord</vt:lpstr>
      <vt:lpstr>Appartenence</vt:lpstr>
      <vt:lpstr>Boite</vt:lpstr>
      <vt:lpstr>DS</vt:lpstr>
      <vt:lpstr>Materiel</vt:lpstr>
      <vt:lpstr>Membre__COSA</vt:lpstr>
      <vt:lpstr>PS</vt:lpstr>
      <vt:lpstr>Sexe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2022-06-24T08:04:42Z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